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E:\Premier Wireless\Sales\CPR3 Cost Recovery Breakdown\"/>
    </mc:Choice>
  </mc:AlternateContent>
  <xr:revisionPtr revIDLastSave="0" documentId="13_ncr:1_{08360139-1DC9-407C-9123-EC8AA802F1FD}" xr6:coauthVersionLast="47" xr6:coauthVersionMax="47" xr10:uidLastSave="{00000000-0000-0000-0000-000000000000}"/>
  <bookViews>
    <workbookView xWindow="28680" yWindow="-120" windowWidth="19440" windowHeight="15000" xr2:uid="{BCA1ECAE-C49D-4B96-8F26-1122F11DDA2F}"/>
  </bookViews>
  <sheets>
    <sheet name="Instructions" sheetId="5" r:id="rId1"/>
    <sheet name="Calculator" sheetId="1" r:id="rId2"/>
    <sheet name="Device-Costs" sheetId="4" state="hidden" r:id="rId3"/>
    <sheet name="State-Funds" sheetId="2" state="hidden" r:id="rId4"/>
    <sheet name="State-Days" sheetId="3" state="hidden" r:id="rId5"/>
  </sheets>
  <definedNames>
    <definedName name="_xlnm._FilterDatabase" localSheetId="3" hidden="1">'State-Funds'!$A$1:$C$52</definedName>
    <definedName name="_xlnm.Print_Area" localSheetId="1">Calculator!$C$1:$E$37</definedName>
    <definedName name="_xlnm.Print_Area" localSheetId="0">Instructions!$C$1:$E$13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4" l="1"/>
  <c r="E28" i="1"/>
  <c r="E24" i="1"/>
  <c r="E16" i="1"/>
  <c r="E7" i="1"/>
  <c r="E31" i="1" l="1"/>
  <c r="E21" i="1"/>
  <c r="E22" i="1"/>
  <c r="E23" i="1" l="1"/>
  <c r="E25" i="1" l="1"/>
  <c r="E30" i="1"/>
  <c r="E32" i="1" s="1"/>
  <c r="E5" i="4"/>
  <c r="D5" i="4"/>
  <c r="E4" i="4"/>
  <c r="D4" i="4"/>
  <c r="E3" i="4"/>
</calcChain>
</file>

<file path=xl/sharedStrings.xml><?xml version="1.0" encoding="utf-8"?>
<sst xmlns="http://schemas.openxmlformats.org/spreadsheetml/2006/main" count="305" uniqueCount="182">
  <si>
    <t>Illinois</t>
  </si>
  <si>
    <t xml:space="preserve"> </t>
  </si>
  <si>
    <t>For more information, contact:</t>
  </si>
  <si>
    <t>(281) 667-0404</t>
  </si>
  <si>
    <t>www.premierwireless.com</t>
  </si>
  <si>
    <t>Length of contract (months)</t>
  </si>
  <si>
    <t>Device $</t>
  </si>
  <si>
    <t>Rate Plan $</t>
  </si>
  <si>
    <r>
      <t>CPR</t>
    </r>
    <r>
      <rPr>
        <vertAlign val="superscript"/>
        <sz val="12"/>
        <color theme="1"/>
        <rFont val="Calibri"/>
        <family val="2"/>
        <scheme val="minor"/>
      </rPr>
      <t>3</t>
    </r>
    <r>
      <rPr>
        <sz val="12"/>
        <color theme="1"/>
        <rFont val="Calibri"/>
        <family val="2"/>
        <scheme val="minor"/>
      </rPr>
      <t xml:space="preserve"> Smartphone</t>
    </r>
  </si>
  <si>
    <r>
      <t>CPR</t>
    </r>
    <r>
      <rPr>
        <vertAlign val="superscript"/>
        <sz val="12"/>
        <color theme="1"/>
        <rFont val="Calibri"/>
        <family val="2"/>
        <scheme val="minor"/>
      </rPr>
      <t>3</t>
    </r>
    <r>
      <rPr>
        <sz val="12"/>
        <color theme="1"/>
        <rFont val="Calibri"/>
        <family val="2"/>
        <scheme val="minor"/>
      </rPr>
      <t xml:space="preserve"> Tablet</t>
    </r>
  </si>
  <si>
    <t>Alternate Phone</t>
  </si>
  <si>
    <t>State</t>
  </si>
  <si>
    <t>K-12 Spending</t>
  </si>
  <si>
    <t>Postsecondary Spending</t>
  </si>
  <si>
    <t>Alabama</t>
  </si>
  <si>
    <t>Alaska</t>
  </si>
  <si>
    <t>Arizona</t>
  </si>
  <si>
    <t>Arkansas</t>
  </si>
  <si>
    <t>California</t>
  </si>
  <si>
    <t>Colorado</t>
  </si>
  <si>
    <t>Connecticut</t>
  </si>
  <si>
    <t>Delaware</t>
  </si>
  <si>
    <t>District of Columbia</t>
  </si>
  <si>
    <t>Florida</t>
  </si>
  <si>
    <t>Georgia</t>
  </si>
  <si>
    <t>Hawaii</t>
  </si>
  <si>
    <t>Idaho</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</si>
  <si>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</si>
  <si>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</si>
  <si>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</si>
  <si>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</si>
  <si>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</si>
  <si>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</si>
  <si>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</si>
  <si>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</si>
  <si>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</si>
  <si>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</si>
  <si>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</si>
  <si>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</si>
  <si>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</si>
  <si>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</si>
  <si>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</si>
  <si>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</si>
  <si>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</si>
  <si>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</si>
  <si>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</si>
  <si>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</si>
  <si>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</si>
  <si>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</si>
  <si>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</si>
  <si>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</si>
  <si>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</si>
  <si>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</si>
  <si>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</si>
  <si>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</si>
  <si>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</si>
  <si>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</si>
  <si>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</si>
  <si>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</si>
  <si>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</si>
  <si>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</si>
  <si>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</si>
  <si>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</si>
  <si>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</si>
  <si>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Minimum amount of instructional times</t>
  </si>
  <si>
    <t>Minimum number of hours per school day</t>
  </si>
  <si>
    <t>School start/finish</t>
  </si>
  <si>
    <t>per school year (by grade, if applicable)</t>
  </si>
  <si>
    <t>In days</t>
  </si>
  <si>
    <t>In hours</t>
  </si>
  <si>
    <t>6.0 (excludes lunch and recess)</t>
  </si>
  <si>
    <t>District option</t>
  </si>
  <si>
    <t>Grades kindergarten-3=740; grades 4-12=900</t>
  </si>
  <si>
    <t>Grades 1-3=4.0; grades 4-12=5.0 (excludes intermissions)</t>
  </si>
  <si>
    <t>Half-day kindergarten=356; grades 1-3=712; grades 4-6=890; grades 7-8=1,000; grades 9-12=720 (excludes lunch and recess for grades kindergarten-8)</t>
  </si>
  <si>
    <t>†</t>
  </si>
  <si>
    <t>6.0 per day, 30.0 per week</t>
  </si>
  <si>
    <t>Start on or after the Monday of the week in which 8/19 falls; no earlier than 8/14 and no later than 8/26</t>
  </si>
  <si>
    <t>Kindergarten=600; grades 1-3=840; grades 4-8=900; grades 9-12=1,080</t>
  </si>
  <si>
    <t>Kindergarten=3.0; grades 1-3=3.8; grades 4-12=4.0</t>
  </si>
  <si>
    <t>Half-day kindergarten=435; full-day kindergarten=870; grades 1-5=968; grades 6-12=1,056</t>
  </si>
  <si>
    <t>Half-day kindergarten=450; full-day kindergarten=900; grades 1-12=900</t>
  </si>
  <si>
    <t>Delaware does not have a requirement, so the national median can be used.</t>
  </si>
  <si>
    <t>Grades kindergarten-11=1,060; grade 12=1,032</t>
  </si>
  <si>
    <t>3.5 (excludes lunch)</t>
  </si>
  <si>
    <t>Grades 1-12=6.0 (includes lunch and recess)</t>
  </si>
  <si>
    <t>District option (single district)</t>
  </si>
  <si>
    <t>Grades kindergarten-3=720; grades 4-12=900</t>
  </si>
  <si>
    <t>Grades kindergarten-3=4.5; grades 4-5=5.0; grades 6-12=5.5</t>
  </si>
  <si>
    <t>8, 10</t>
  </si>
  <si>
    <t>Each district in Idaho can set their requirement, so the median is being used.</t>
  </si>
  <si>
    <t>Kindergarten=450; grades 1-3=810; grades 4-8=900; grades 9-12=990 (excludes recess, lunch, and passing periods)</t>
  </si>
  <si>
    <t>Half-day kindergarten=2.0; full-day kindergarten-1=4.0; grades 2-12=5.0</t>
  </si>
  <si>
    <t>Grades 1-6=5.0; grades 7-12=6.0</t>
  </si>
  <si>
    <t>Grades 1-12=6.0 per day or 30.0 per week (excludes lunch, includes passing periods)</t>
  </si>
  <si>
    <t>Start no sooner than August 23 and no later than the first Monday in December</t>
  </si>
  <si>
    <t>Kindergarten=465; grades 1-11=1,116; grade 12=1,086</t>
  </si>
  <si>
    <t>2, 12</t>
  </si>
  <si>
    <t>Grades 1-12=6.0 (excludes lunch, recess, passing periods, and parent-teacher conferences)</t>
  </si>
  <si>
    <t>Kindergarten=2.5; grades 1-12=5.0</t>
  </si>
  <si>
    <t>1,080; 1,170 for public high schools</t>
  </si>
  <si>
    <t>Kindergarten=425; grades 1-5=900; grades 6-12=990 (excludes lunch, recess, passing periods, homeroom, non-directed study periods and time spent receiving school services or participating in optional school programs)</t>
  </si>
  <si>
    <t>Start no earlier than Labor Day</t>
  </si>
  <si>
    <t>Kindergarten=425; full-day kindergarten=850; grades 1-6=935; grades 7-12=1,020</t>
  </si>
  <si>
    <t>Kindergarten=522; grades 1-12=1,044</t>
  </si>
  <si>
    <t>5-day week=3.0; 4-day week=4.0</t>
  </si>
  <si>
    <t>Start no earlier than 10 days prior to the first Monday in September</t>
  </si>
  <si>
    <t>Montana does not have a requirement, so the national median can be used.</t>
  </si>
  <si>
    <t>Half-day kindergarten=360; full-day kindergarten=720; grades 1-3=720; grades 4-11=1,080; grade 12=1,050</t>
  </si>
  <si>
    <t>Nebraska does not have a requirement, so the national median can be used.</t>
  </si>
  <si>
    <t>Kindergarten=400; grades 1-8=1,032; grades 9-12=1,080</t>
  </si>
  <si>
    <t>Kindergarten=2.0; grades 1-2=4.0; grades 3-6=5.0; grades 7-12=5.5 (includes recess and time between lessons; excludes lunch)</t>
  </si>
  <si>
    <t>2,17</t>
  </si>
  <si>
    <t>Kindergarten=450; grades 1-5=945; grades 6-12=990</t>
  </si>
  <si>
    <t>Grades 1-5=5.8; grades 6-12=6.0 (may include up to 30 minutes of recess for grades 1-5)</t>
  </si>
  <si>
    <t>Full-day kindergarten=2.5; grades 1-12=4.0</t>
  </si>
  <si>
    <t>New Mexico does not have a requirement, so the national median can be used.</t>
  </si>
  <si>
    <t>Half-day kindergarten=450; full-day kindergarten=990; grades 1-6=990; grades 7-12=1,080</t>
  </si>
  <si>
    <t>Half-day kindergarten=2.5; full-day kindergarten=5.5; grades 1-6=5.5; grades 7-12=6.0</t>
  </si>
  <si>
    <t>Half-day kindergarten=2.5; full-day kindergarten=5.0; grades 1-6=5.0; grades 7-12=5.5</t>
  </si>
  <si>
    <t>Start no earlier than Monday closest to 8/19 with approval, otherwise Monday closest to 8/26. Finish no later than Friday closest to 6/11.</t>
  </si>
  <si>
    <t>Grades kindergarten-8=952; grades 9-12=1,038</t>
  </si>
  <si>
    <t>Half-day kindergarten=2.8; full-day kindergarten=5.5; grades 1-6=5.5; grades 7-12=6.0</t>
  </si>
  <si>
    <t>Each district in Ohio can set their requirement, so the median is being used.</t>
  </si>
  <si>
    <t>Half-day kindergarten=455; full-day kindergarten=910; grades 1-6=910; grades 7-12=1,001</t>
  </si>
  <si>
    <t>Oregon does not have a requirement, so the national median can be used.</t>
  </si>
  <si>
    <t>Half-day kindergarten=450; full-day kindergarten=900; grades 1-8=900; grades 9-11=990; grade 12=966 (includes recess for grades kindergarten-3)</t>
  </si>
  <si>
    <t>District option, but no fewer than 265 consecutive calendar days between first and last instructional day</t>
  </si>
  <si>
    <t>Kindergarten=450; grades 1-8=900; grades 9-12=990</t>
  </si>
  <si>
    <t>Kindergarten=2.5; grades 1-8=5.0; grades 9-12=5.5</t>
  </si>
  <si>
    <t>Kindergarten=5.5; grades 1-12=6</t>
  </si>
  <si>
    <t>6.0 (elementary includes lunch)</t>
  </si>
  <si>
    <t>Start no earlier than third Monday in August</t>
  </si>
  <si>
    <t>Each district in South Dakota can set their requirement, so the median is being used.</t>
  </si>
  <si>
    <t>Kindergarten=438; grades 1-5=875; grades 6-12=963 (includes intermission for elementary school)</t>
  </si>
  <si>
    <t>Kindergarten=4.0; grades 1-12=6.5</t>
  </si>
  <si>
    <t>Start no earlier than 8/1</t>
  </si>
  <si>
    <t>Texas does not have a requirement, so the national median can be used.</t>
  </si>
  <si>
    <t>1,260 (includes intermissions and recesses)</t>
  </si>
  <si>
    <t>Start no earlier than the fourth Monday in August</t>
  </si>
  <si>
    <t>Kindergarten=450; grade 1=810; grades 2-12=990</t>
  </si>
  <si>
    <t>Kindergarten=2.0; grades 1-12=4.0</t>
  </si>
  <si>
    <t>Kindergarten=2.0 per day or 10 per week; grades 1-2=4.0 per day or 20 per week; grades 3-12=5.5 per day or 27.5 per week (includes recess for grades 1-8 and excludes lunch)</t>
  </si>
  <si>
    <t>Determined regionally</t>
  </si>
  <si>
    <t>Kindergarten=540; grades 1-12=990</t>
  </si>
  <si>
    <t>Kindergarten=3.0; grades 1-12=5.5 (excludes lunch and recess)</t>
  </si>
  <si>
    <t>Start after Labor Day</t>
  </si>
  <si>
    <t>Kindergarten=1,000; grades 1-8=1,000; grades 9-12=1,080</t>
  </si>
  <si>
    <t>Grades kindergarten-5=5.3; grades 6-8=5.5; grades 9-12=5.8</t>
  </si>
  <si>
    <t>Wisconsin does not have a requirement, so the national median can be used.</t>
  </si>
  <si>
    <t>Kindergarten=437; grades 1-6=1,050; grades 7-12=1,137</t>
  </si>
  <si>
    <t>Start no earlier than 9/1</t>
  </si>
  <si>
    <t>Kindergarten=450; elementary=900; middle/junior high=1,050; secondary=1,100</t>
  </si>
  <si>
    <t>Average</t>
  </si>
  <si>
    <t>Average # of Days Students Attend</t>
  </si>
  <si>
    <t>National Average # of School Days</t>
  </si>
  <si>
    <t xml:space="preserve">State Funds Recovered per Student </t>
  </si>
  <si>
    <t xml:space="preserve">Net State Funds Recovered per Student </t>
  </si>
  <si>
    <r>
      <t># of Students in the CPR</t>
    </r>
    <r>
      <rPr>
        <vertAlign val="superscript"/>
        <sz val="12"/>
        <color theme="1"/>
        <rFont val="Calibri"/>
        <family val="2"/>
        <scheme val="minor"/>
      </rPr>
      <t>3</t>
    </r>
    <r>
      <rPr>
        <sz val="12"/>
        <color theme="1"/>
        <rFont val="Calibri"/>
        <family val="2"/>
        <scheme val="minor"/>
      </rPr>
      <t xml:space="preserve"> Program</t>
    </r>
  </si>
  <si>
    <t>Summary of Total Cost of Program for the Year</t>
  </si>
  <si>
    <t>Enter # of Students to be Covered ➞</t>
  </si>
  <si>
    <t>Enter Anticipated Increase in Attendance (%) ➞</t>
  </si>
  <si>
    <r>
      <t xml:space="preserve">Select Your State </t>
    </r>
    <r>
      <rPr>
        <b/>
        <sz val="14"/>
        <color rgb="FFE20074"/>
        <rFont val="Calibri"/>
        <family val="2"/>
        <scheme val="minor"/>
      </rPr>
      <t>➞</t>
    </r>
  </si>
  <si>
    <t>Select Your Device ➞</t>
  </si>
  <si>
    <t>Daily Funding, per Student, per Day</t>
  </si>
  <si>
    <t>Anticipated Increase in Attendance (# of Days), per Student, per School Year</t>
  </si>
  <si>
    <t>Total Funds Recovered from Increased Attendance</t>
  </si>
  <si>
    <r>
      <t>Annual CPR</t>
    </r>
    <r>
      <rPr>
        <b/>
        <vertAlign val="superscript"/>
        <sz val="12"/>
        <rFont val="Calibri"/>
        <family val="2"/>
        <scheme val="minor"/>
      </rPr>
      <t>3</t>
    </r>
    <r>
      <rPr>
        <b/>
        <sz val="12"/>
        <rFont val="Calibri"/>
        <family val="2"/>
        <scheme val="minor"/>
      </rPr>
      <t xml:space="preserve"> Program Investment per Student</t>
    </r>
  </si>
  <si>
    <r>
      <t>Total Cost of CPR</t>
    </r>
    <r>
      <rPr>
        <b/>
        <vertAlign val="superscript"/>
        <sz val="12"/>
        <rFont val="Calibri"/>
        <family val="2"/>
        <scheme val="minor"/>
      </rPr>
      <t>3</t>
    </r>
    <r>
      <rPr>
        <b/>
        <sz val="12"/>
        <rFont val="Calibri"/>
        <family val="2"/>
        <scheme val="minor"/>
      </rPr>
      <t xml:space="preserve"> Program</t>
    </r>
  </si>
  <si>
    <t>Enter the Attendance Rate for Students with Chronic Absenteeism (%) ➞</t>
  </si>
  <si>
    <t>Net Impact to School Funding</t>
  </si>
  <si>
    <r>
      <t>School CPR</t>
    </r>
    <r>
      <rPr>
        <b/>
        <vertAlign val="superscript"/>
        <sz val="26"/>
        <color theme="1"/>
        <rFont val="Calibri"/>
        <family val="2"/>
        <scheme val="minor"/>
      </rPr>
      <t>3</t>
    </r>
    <r>
      <rPr>
        <b/>
        <sz val="26"/>
        <color theme="1"/>
        <rFont val="Calibri"/>
        <family val="2"/>
        <scheme val="minor"/>
      </rPr>
      <t xml:space="preserve"> ROI Calculator</t>
    </r>
  </si>
  <si>
    <r>
      <rPr>
        <b/>
        <sz val="12"/>
        <color theme="1"/>
        <rFont val="Calibri"/>
        <family val="2"/>
        <scheme val="minor"/>
      </rPr>
      <t>Premier Wireless's ROI Calculator</t>
    </r>
    <r>
      <rPr>
        <sz val="12"/>
        <color theme="1"/>
        <rFont val="Calibri"/>
        <family val="2"/>
        <scheme val="minor"/>
      </rPr>
      <t xml:space="preserve"> for the </t>
    </r>
    <r>
      <rPr>
        <b/>
        <sz val="12"/>
        <color theme="1"/>
        <rFont val="Calibri"/>
        <family val="2"/>
        <scheme val="minor"/>
      </rPr>
      <t>CPR</t>
    </r>
    <r>
      <rPr>
        <b/>
        <vertAlign val="superscript"/>
        <sz val="12"/>
        <color theme="1"/>
        <rFont val="Calibri"/>
        <family val="2"/>
        <scheme val="minor"/>
      </rPr>
      <t>3</t>
    </r>
    <r>
      <rPr>
        <sz val="12"/>
        <color theme="1"/>
        <rFont val="Calibri"/>
        <family val="2"/>
        <scheme val="minor"/>
      </rPr>
      <t xml:space="preserve"> program is a powerful tool designed to demonstrate the financial benefits of implementing our solution to combat chronic school absenteeism. Chronic absenteeism is a significant issue affecting student success and overall school funding. The </t>
    </r>
    <r>
      <rPr>
        <b/>
        <sz val="12"/>
        <color theme="1"/>
        <rFont val="Calibri"/>
        <family val="2"/>
        <scheme val="minor"/>
      </rPr>
      <t>CPR</t>
    </r>
    <r>
      <rPr>
        <b/>
        <vertAlign val="superscript"/>
        <sz val="12"/>
        <color theme="1"/>
        <rFont val="Calibri"/>
        <family val="2"/>
        <scheme val="minor"/>
      </rPr>
      <t>3</t>
    </r>
    <r>
      <rPr>
        <sz val="12"/>
        <color theme="1"/>
        <rFont val="Calibri"/>
        <family val="2"/>
        <scheme val="minor"/>
      </rPr>
      <t xml:space="preserve"> program provides at-risk students and their families with the support they need, often referred to as their lifeline, resulting in increased student attendance, improved grade point averages, and, ultimately, enhanced student success.</t>
    </r>
  </si>
  <si>
    <r>
      <t xml:space="preserve">3.	</t>
    </r>
    <r>
      <rPr>
        <b/>
        <sz val="12"/>
        <color theme="1"/>
        <rFont val="Calibri"/>
        <family val="2"/>
        <scheme val="minor"/>
      </rPr>
      <t>Attendance Improvement Goal:</t>
    </r>
    <r>
      <rPr>
        <sz val="12"/>
        <color theme="1"/>
        <rFont val="Calibri"/>
        <family val="2"/>
        <scheme val="minor"/>
      </rPr>
      <t xml:space="preserve"> Enter the desired percentage increase in attendance. Our program typically sees improvements ranging from 12% to 18% or even higher.</t>
    </r>
  </si>
  <si>
    <r>
      <t xml:space="preserve">4.	</t>
    </r>
    <r>
      <rPr>
        <b/>
        <sz val="12"/>
        <color theme="1"/>
        <rFont val="Calibri"/>
        <family val="2"/>
        <scheme val="minor"/>
      </rPr>
      <t>View Results:</t>
    </r>
    <r>
      <rPr>
        <sz val="12"/>
        <color theme="1"/>
        <rFont val="Calibri"/>
        <family val="2"/>
        <scheme val="minor"/>
      </rPr>
      <t xml:space="preserve"> Upon entering the necessary data, the ROI tool generates a comprehensive breakdown of financial projections. This includes the average amount of money the school will receive per day per student attending, the anticipated increase in attendance, the cost per student for the </t>
    </r>
    <r>
      <rPr>
        <b/>
        <sz val="12"/>
        <color theme="1"/>
        <rFont val="Calibri"/>
        <family val="2"/>
        <scheme val="minor"/>
      </rPr>
      <t>CPR</t>
    </r>
    <r>
      <rPr>
        <b/>
        <vertAlign val="superscript"/>
        <sz val="12"/>
        <color theme="1"/>
        <rFont val="Calibri"/>
        <family val="2"/>
        <scheme val="minor"/>
      </rPr>
      <t>3</t>
    </r>
    <r>
      <rPr>
        <sz val="12"/>
        <color theme="1"/>
        <rFont val="Calibri"/>
        <family val="2"/>
        <scheme val="minor"/>
      </rPr>
      <t xml:space="preserve"> program for one full year, the total increase in school funding due to improved attendance, the total cost of the </t>
    </r>
    <r>
      <rPr>
        <b/>
        <sz val="12"/>
        <color theme="1"/>
        <rFont val="Calibri"/>
        <family val="2"/>
        <scheme val="minor"/>
      </rPr>
      <t>CPR</t>
    </r>
    <r>
      <rPr>
        <b/>
        <vertAlign val="superscript"/>
        <sz val="12"/>
        <color theme="1"/>
        <rFont val="Calibri"/>
        <family val="2"/>
        <scheme val="minor"/>
      </rPr>
      <t>3</t>
    </r>
    <r>
      <rPr>
        <sz val="12"/>
        <color theme="1"/>
        <rFont val="Calibri"/>
        <family val="2"/>
        <scheme val="minor"/>
      </rPr>
      <t xml:space="preserve"> program for all students for one year, and the bottom-line increase to school funding as a result of the program. </t>
    </r>
  </si>
  <si>
    <r>
      <rPr>
        <b/>
        <sz val="12"/>
        <color theme="1"/>
        <rFont val="Calibri"/>
        <family val="2"/>
        <scheme val="minor"/>
      </rPr>
      <t>Using Premier Wireless's School CPR</t>
    </r>
    <r>
      <rPr>
        <b/>
        <vertAlign val="superscript"/>
        <sz val="12"/>
        <color theme="1"/>
        <rFont val="Calibri"/>
        <family val="2"/>
        <scheme val="minor"/>
      </rPr>
      <t>3</t>
    </r>
    <r>
      <rPr>
        <b/>
        <sz val="12"/>
        <color theme="1"/>
        <rFont val="Calibri"/>
        <family val="2"/>
        <scheme val="minor"/>
      </rPr>
      <t xml:space="preserve"> ROI Calculator is simple and intuitive. </t>
    </r>
    <r>
      <rPr>
        <sz val="12"/>
        <color theme="1"/>
        <rFont val="Calibri"/>
        <family val="2"/>
        <scheme val="minor"/>
      </rPr>
      <t xml:space="preserve">
Simply follow these steps:</t>
    </r>
  </si>
  <si>
    <r>
      <t xml:space="preserve">1.	</t>
    </r>
    <r>
      <rPr>
        <b/>
        <sz val="12"/>
        <color theme="1"/>
        <rFont val="Calibri"/>
        <family val="2"/>
        <scheme val="minor"/>
      </rPr>
      <t xml:space="preserve">Select State and School Size: </t>
    </r>
    <r>
      <rPr>
        <sz val="12"/>
        <color theme="1"/>
        <rFont val="Calibri"/>
        <family val="2"/>
        <scheme val="minor"/>
      </rPr>
      <t>Begin by selecting the state where the school is located, which displays the average amount of funding per student. Then, enter the number of students the school intends to provide with a</t>
    </r>
    <r>
      <rPr>
        <b/>
        <sz val="12"/>
        <color theme="1"/>
        <rFont val="Calibri"/>
        <family val="2"/>
        <scheme val="minor"/>
      </rPr>
      <t xml:space="preserve"> CPR</t>
    </r>
    <r>
      <rPr>
        <b/>
        <vertAlign val="superscript"/>
        <sz val="12"/>
        <color theme="1"/>
        <rFont val="Calibri"/>
        <family val="2"/>
        <scheme val="minor"/>
      </rPr>
      <t>3</t>
    </r>
    <r>
      <rPr>
        <sz val="12"/>
        <color theme="1"/>
        <rFont val="Calibri"/>
        <family val="2"/>
        <scheme val="minor"/>
      </rPr>
      <t xml:space="preserve"> device.</t>
    </r>
  </si>
  <si>
    <r>
      <t xml:space="preserve">2.	</t>
    </r>
    <r>
      <rPr>
        <b/>
        <sz val="12"/>
        <color theme="1"/>
        <rFont val="Calibri"/>
        <family val="2"/>
        <scheme val="minor"/>
      </rPr>
      <t>Current Attendance Rate:</t>
    </r>
    <r>
      <rPr>
        <sz val="12"/>
        <color theme="1"/>
        <rFont val="Calibri"/>
        <family val="2"/>
        <scheme val="minor"/>
      </rPr>
      <t xml:space="preserve"> Input the average student attendance rate for the group of students who will be equipped with a </t>
    </r>
    <r>
      <rPr>
        <b/>
        <sz val="12"/>
        <color theme="1"/>
        <rFont val="Calibri"/>
        <family val="2"/>
        <scheme val="minor"/>
      </rPr>
      <t>CPR</t>
    </r>
    <r>
      <rPr>
        <b/>
        <vertAlign val="superscript"/>
        <sz val="12"/>
        <color theme="1"/>
        <rFont val="Calibri"/>
        <family val="2"/>
        <scheme val="minor"/>
      </rPr>
      <t>3</t>
    </r>
    <r>
      <rPr>
        <sz val="12"/>
        <color theme="1"/>
        <rFont val="Calibri"/>
        <family val="2"/>
        <scheme val="minor"/>
      </rPr>
      <t xml:space="preserve"> device.</t>
    </r>
  </si>
  <si>
    <r>
      <t xml:space="preserve">By utilizing </t>
    </r>
    <r>
      <rPr>
        <b/>
        <sz val="12"/>
        <color theme="1"/>
        <rFont val="Calibri"/>
        <family val="2"/>
        <scheme val="minor"/>
      </rPr>
      <t>Premier Wireless's School CPR</t>
    </r>
    <r>
      <rPr>
        <b/>
        <vertAlign val="superscript"/>
        <sz val="12"/>
        <color theme="1"/>
        <rFont val="Calibri"/>
        <family val="2"/>
        <scheme val="minor"/>
      </rPr>
      <t>3</t>
    </r>
    <r>
      <rPr>
        <b/>
        <sz val="12"/>
        <color theme="1"/>
        <rFont val="Calibri"/>
        <family val="2"/>
        <scheme val="minor"/>
      </rPr>
      <t xml:space="preserve"> ROI Calculator</t>
    </r>
    <r>
      <rPr>
        <sz val="12"/>
        <color theme="1"/>
        <rFont val="Calibri"/>
        <family val="2"/>
        <scheme val="minor"/>
      </rPr>
      <t xml:space="preserve">, you can easily visualize the tangible benefits of implementing our </t>
    </r>
    <r>
      <rPr>
        <b/>
        <sz val="12"/>
        <color theme="1"/>
        <rFont val="Calibri"/>
        <family val="2"/>
        <scheme val="minor"/>
      </rPr>
      <t>CPR</t>
    </r>
    <r>
      <rPr>
        <b/>
        <vertAlign val="superscript"/>
        <sz val="12"/>
        <color theme="1"/>
        <rFont val="Calibri"/>
        <family val="2"/>
        <scheme val="minor"/>
      </rPr>
      <t>3</t>
    </r>
    <r>
      <rPr>
        <sz val="12"/>
        <color theme="1"/>
        <rFont val="Calibri"/>
        <family val="2"/>
        <scheme val="minor"/>
      </rPr>
      <t xml:space="preserve"> program. Not only does it demonstrate the potential financial return on investment, but it also underscores the invaluable impact on student welfare and academic achievement.</t>
    </r>
  </si>
  <si>
    <r>
      <t>School CPR</t>
    </r>
    <r>
      <rPr>
        <b/>
        <vertAlign val="superscript"/>
        <sz val="26"/>
        <color theme="1"/>
        <rFont val="Calibri"/>
        <family val="2"/>
        <scheme val="minor"/>
      </rPr>
      <t>3</t>
    </r>
    <r>
      <rPr>
        <b/>
        <sz val="26"/>
        <color theme="1"/>
        <rFont val="Calibri"/>
        <family val="2"/>
        <scheme val="minor"/>
      </rPr>
      <t xml:space="preserve"> ROI Calculator Instructions</t>
    </r>
  </si>
  <si>
    <r>
      <t xml:space="preserve">Click on the </t>
    </r>
    <r>
      <rPr>
        <b/>
        <sz val="12"/>
        <color rgb="FFE20074"/>
        <rFont val="Calibri"/>
        <family val="2"/>
        <scheme val="minor"/>
      </rPr>
      <t>Calculator</t>
    </r>
    <r>
      <rPr>
        <sz val="12"/>
        <color rgb="FFE20074"/>
        <rFont val="Calibri"/>
        <family val="2"/>
        <scheme val="minor"/>
      </rPr>
      <t xml:space="preserve"> tab below to get to the </t>
    </r>
    <r>
      <rPr>
        <b/>
        <sz val="12"/>
        <color rgb="FFE20074"/>
        <rFont val="Calibri"/>
        <family val="2"/>
        <scheme val="minor"/>
      </rPr>
      <t>School CPR</t>
    </r>
    <r>
      <rPr>
        <b/>
        <vertAlign val="superscript"/>
        <sz val="12"/>
        <color rgb="FFE20074"/>
        <rFont val="Calibri"/>
        <family val="2"/>
        <scheme val="minor"/>
      </rPr>
      <t>3</t>
    </r>
    <r>
      <rPr>
        <b/>
        <sz val="12"/>
        <color rgb="FFE20074"/>
        <rFont val="Calibri"/>
        <family val="2"/>
        <scheme val="minor"/>
      </rPr>
      <t xml:space="preserve"> ROI Calculator</t>
    </r>
    <r>
      <rPr>
        <sz val="12"/>
        <color rgb="FFE20074"/>
        <rFont val="Calibri"/>
        <family val="2"/>
        <scheme val="minor"/>
      </rPr>
      <t>.</t>
    </r>
  </si>
  <si>
    <t>Average State Funding per Student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</si>
</sst>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s>
  <fonts count="27" x14ac:knownFonts="1">
    <font>
      <sz val="11"/>
      <color theme="1"/>
      <name val="Calibri"/>
      <family val="2"/>
      <scheme val="minor"/>
    </font>
    <font>
      <sz val="11"/>
      <color theme="1"/>
      <name val="Calibri"/>
      <family val="2"/>
      <scheme val="minor"/>
    </font>
    <font>
      <b/>
      <sz val="8"/>
      <color rgb="FF212B5E"/>
      <name val="Arial"/>
      <family val="2"/>
    </font>
    <font>
      <sz val="8"/>
      <color rgb="FF212B5E"/>
      <name val="Arial"/>
      <family val="2"/>
    </font>
    <font>
      <b/>
      <sz val="12"/>
      <color theme="1"/>
      <name val="Calibri"/>
      <family val="2"/>
      <scheme val="minor"/>
    </font>
    <font>
      <sz val="12"/>
      <color theme="1"/>
      <name val="Calibri"/>
      <family val="2"/>
      <scheme val="minor"/>
    </font>
    <font>
      <vertAlign val="superscript"/>
      <sz val="12"/>
      <color theme="1"/>
      <name val="Calibri"/>
      <family val="2"/>
      <scheme val="minor"/>
    </font>
    <font>
      <sz val="12"/>
      <color rgb="FF000000"/>
      <name val="Calibri"/>
      <family val="2"/>
      <scheme val="minor"/>
    </font>
    <font>
      <vertAlign val="superscript"/>
      <sz val="12"/>
      <color rgb="FF000000"/>
      <name val="Calibri"/>
      <family val="2"/>
      <scheme val="minor"/>
    </font>
    <font>
      <b/>
      <sz val="12"/>
      <color rgb="FF000000"/>
      <name val="Calibri"/>
      <family val="2"/>
      <scheme val="minor"/>
    </font>
    <font>
      <b/>
      <sz val="24"/>
      <color theme="1"/>
      <name val="Calibri"/>
      <family val="2"/>
      <scheme val="minor"/>
    </font>
    <font>
      <b/>
      <sz val="12"/>
      <color rgb="FFE20074"/>
      <name val="Calibri"/>
      <family val="2"/>
      <scheme val="minor"/>
    </font>
    <font>
      <sz val="11"/>
      <name val="Calibri"/>
      <family val="2"/>
      <scheme val="minor"/>
    </font>
    <font>
      <b/>
      <sz val="12"/>
      <name val="Calibri"/>
      <family val="2"/>
      <scheme val="minor"/>
    </font>
    <font>
      <sz val="12"/>
      <name val="Calibri"/>
      <family val="2"/>
      <scheme val="minor"/>
    </font>
    <font>
      <sz val="10"/>
      <name val="Calibri"/>
      <family val="2"/>
      <scheme val="minor"/>
    </font>
    <font>
      <b/>
      <sz val="12"/>
      <color theme="0"/>
      <name val="Calibri"/>
      <family val="2"/>
      <scheme val="minor"/>
    </font>
    <font>
      <sz val="12"/>
      <color theme="0"/>
      <name val="Calibri"/>
      <family val="2"/>
      <scheme val="minor"/>
    </font>
    <font>
      <sz val="12"/>
      <color rgb="FFE20074"/>
      <name val="Calibri"/>
      <family val="2"/>
      <scheme val="minor"/>
    </font>
    <font>
      <b/>
      <sz val="14"/>
      <color rgb="FFE20074"/>
      <name val="Calibri"/>
      <family val="2"/>
      <scheme val="minor"/>
    </font>
    <font>
      <b/>
      <vertAlign val="superscript"/>
      <sz val="12"/>
      <name val="Calibri"/>
      <family val="2"/>
      <scheme val="minor"/>
    </font>
    <font>
      <b/>
      <sz val="20"/>
      <color theme="1"/>
      <name val="Calibri"/>
      <family val="2"/>
      <scheme val="minor"/>
    </font>
    <font>
      <b/>
      <sz val="26"/>
      <color theme="1"/>
      <name val="Calibri"/>
      <family val="2"/>
      <scheme val="minor"/>
    </font>
    <font>
      <b/>
      <vertAlign val="superscript"/>
      <sz val="26"/>
      <color theme="1"/>
      <name val="Calibri"/>
      <family val="2"/>
      <scheme val="minor"/>
    </font>
    <font>
      <sz val="20"/>
      <color theme="1"/>
      <name val="Calibri"/>
      <family val="2"/>
      <scheme val="minor"/>
    </font>
    <font>
      <b/>
      <vertAlign val="superscript"/>
      <sz val="12"/>
      <color theme="1"/>
      <name val="Calibri"/>
      <family val="2"/>
      <scheme val="minor"/>
    </font>
    <font>
      <b/>
      <vertAlign val="superscript"/>
      <sz val="12"/>
      <color rgb="FFE20074"/>
      <name val="Calibri"/>
      <family val="2"/>
      <scheme val="minor"/>
    </font>
  </fonts>
  <fills count="11">
    <fill>
      <patternFill patternType="none"/>
    </fill>
    <fill>
      <patternFill patternType="gray125"/>
    </fill>
    <fill>
      <patternFill patternType="solid">
        <fgColor rgb="FFFFFFFF"/>
        <bgColor indexed="64"/>
      </patternFill>
    </fill>
    <fill>
      <patternFill patternType="solid">
        <fgColor rgb="FFDFEBFE"/>
        <bgColor indexed="64"/>
      </patternFill>
    </fill>
    <fill>
      <patternFill patternType="solid">
        <fgColor rgb="FFF2F6FD"/>
        <bgColor indexed="64"/>
      </patternFill>
    </fill>
    <fill>
      <patternFill patternType="solid">
        <fgColor rgb="FFDBE5F1"/>
        <bgColor indexed="64"/>
      </patternFill>
    </fill>
    <fill>
      <patternFill patternType="solid">
        <fgColor theme="0"/>
        <bgColor indexed="64"/>
      </patternFill>
    </fill>
    <fill>
      <patternFill patternType="solid">
        <fgColor rgb="FFDDDDDD"/>
        <bgColor indexed="64"/>
      </patternFill>
    </fill>
    <fill>
      <patternFill patternType="solid">
        <fgColor rgb="FFE20074"/>
        <bgColor indexed="64"/>
      </patternFill>
    </fill>
    <fill>
      <patternFill patternType="solid">
        <fgColor rgb="FF135193"/>
        <bgColor indexed="64"/>
      </patternFill>
    </fill>
    <fill>
      <patternFill patternType="solid">
        <fgColor theme="0" tint="-0.499984740745262"/>
        <bgColor indexed="64"/>
      </patternFill>
    </fill>
  </fills>
  <borders count="12">
    <border>
      <left/>
      <right/>
      <top/>
      <bottom/>
      <diagonal/>
    </border>
    <border>
      <left/>
      <right style="medium">
        <color rgb="FF212B5E"/>
      </right>
      <top/>
      <bottom style="medium">
        <color rgb="FF212B5E"/>
      </bottom>
      <diagonal/>
    </border>
    <border>
      <left/>
      <right style="medium">
        <color rgb="FF212B5E"/>
      </right>
      <top/>
      <bottom/>
      <diagonal/>
    </border>
    <border>
      <left style="medium">
        <color rgb="FF212B5E"/>
      </left>
      <right style="medium">
        <color rgb="FF212B5E"/>
      </right>
      <top style="medium">
        <color rgb="FF212B5E"/>
      </top>
      <bottom style="medium">
        <color rgb="FF212B5E"/>
      </bottom>
      <diagonal/>
    </border>
    <border>
      <left/>
      <right style="medium">
        <color rgb="FF212B5E"/>
      </right>
      <top style="medium">
        <color rgb="FF212B5E"/>
      </top>
      <bottom style="medium">
        <color rgb="FF212B5E"/>
      </bottom>
      <diagonal/>
    </border>
    <border>
      <left style="medium">
        <color rgb="FF212B5E"/>
      </left>
      <right style="medium">
        <color rgb="FF212B5E"/>
      </right>
      <top/>
      <bottom/>
      <diagonal/>
    </border>
    <border>
      <left style="medium">
        <color rgb="FF212B5E"/>
      </left>
      <right style="medium">
        <color rgb="FF212B5E"/>
      </right>
      <top/>
      <bottom style="medium">
        <color rgb="FF212B5E"/>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style="thin">
        <color rgb="FFE20074"/>
      </left>
      <right style="thin">
        <color rgb="FFE20074"/>
      </right>
      <top style="thin">
        <color rgb="FFE20074"/>
      </top>
      <bottom style="thin">
        <color rgb="FFE2007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112">
    <xf numFmtId="0" fontId="0" fillId="0" borderId="0" xfId="0"/>
    <xf numFmtId="0" fontId="0" fillId="0" borderId="0" xfId="0" applyAlignment="1">
      <alignment horizontal="center"/>
    </xf>
    <xf numFmtId="6" fontId="3" fillId="2" borderId="2" xfId="0" applyNumberFormat="1" applyFont="1" applyFill="1" applyBorder="1" applyAlignment="1">
      <alignment horizontal="center" vertical="center" wrapText="1"/>
    </xf>
    <xf numFmtId="6" fontId="3" fillId="4" borderId="2"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6" fontId="3" fillId="4" borderId="1" xfId="0" applyNumberFormat="1" applyFont="1" applyFill="1" applyBorder="1" applyAlignment="1">
      <alignment horizontal="center" vertical="center" wrapText="1"/>
    </xf>
    <xf numFmtId="0" fontId="5" fillId="0" borderId="0" xfId="0" applyFont="1"/>
    <xf numFmtId="0" fontId="5" fillId="0" borderId="0" xfId="0" applyFont="1" applyAlignment="1">
      <alignment vertical="center"/>
    </xf>
    <xf numFmtId="0" fontId="5" fillId="0" borderId="0" xfId="0" applyFont="1" applyAlignment="1">
      <alignment horizontal="center"/>
    </xf>
    <xf numFmtId="0" fontId="4" fillId="0" borderId="0" xfId="0" applyFont="1" applyAlignment="1">
      <alignment horizontal="center"/>
    </xf>
    <xf numFmtId="0" fontId="4" fillId="0" borderId="10" xfId="0" applyFont="1" applyBorder="1" applyAlignment="1">
      <alignment horizontal="center"/>
    </xf>
    <xf numFmtId="9" fontId="5" fillId="0" borderId="0" xfId="0" applyNumberFormat="1" applyFont="1"/>
    <xf numFmtId="0" fontId="5" fillId="0" borderId="10" xfId="0" applyFont="1" applyBorder="1"/>
    <xf numFmtId="164" fontId="5" fillId="0" borderId="10" xfId="0" applyNumberFormat="1" applyFont="1" applyBorder="1" applyAlignment="1">
      <alignment horizontal="center"/>
    </xf>
    <xf numFmtId="164" fontId="5" fillId="0" borderId="0" xfId="0" applyNumberFormat="1" applyFont="1" applyAlignment="1">
      <alignment horizontal="center"/>
    </xf>
    <xf numFmtId="44" fontId="7" fillId="2" borderId="8" xfId="3" applyFont="1" applyFill="1" applyBorder="1" applyAlignment="1">
      <alignment horizontal="left" wrapText="1"/>
    </xf>
    <xf numFmtId="44" fontId="7" fillId="2" borderId="8" xfId="3" applyFont="1" applyFill="1" applyBorder="1" applyAlignment="1">
      <alignment horizontal="right" wrapText="1"/>
    </xf>
    <xf numFmtId="44" fontId="5" fillId="0" borderId="0" xfId="3" applyFont="1"/>
    <xf numFmtId="44" fontId="7" fillId="2" borderId="0" xfId="3" applyFont="1" applyFill="1" applyAlignment="1">
      <alignment horizontal="left" wrapText="1"/>
    </xf>
    <xf numFmtId="44" fontId="7" fillId="2" borderId="0" xfId="3" applyFont="1" applyFill="1" applyAlignment="1">
      <alignment horizontal="right" wrapText="1"/>
    </xf>
    <xf numFmtId="44" fontId="7" fillId="2" borderId="7" xfId="3" applyFont="1" applyFill="1" applyBorder="1" applyAlignment="1">
      <alignment horizontal="right" wrapText="1"/>
    </xf>
    <xf numFmtId="44" fontId="8" fillId="2" borderId="7" xfId="3" applyFont="1" applyFill="1" applyBorder="1" applyAlignment="1">
      <alignment horizontal="left" wrapText="1"/>
    </xf>
    <xf numFmtId="44" fontId="7" fillId="2" borderId="8" xfId="3" applyFont="1" applyFill="1" applyBorder="1" applyAlignment="1">
      <alignment horizontal="left"/>
    </xf>
    <xf numFmtId="44" fontId="8" fillId="2" borderId="8" xfId="3" applyFont="1" applyFill="1" applyBorder="1" applyAlignment="1">
      <alignment horizontal="left" wrapText="1"/>
    </xf>
    <xf numFmtId="44" fontId="7" fillId="5" borderId="0" xfId="3" applyFont="1" applyFill="1" applyAlignment="1">
      <alignment horizontal="left"/>
    </xf>
    <xf numFmtId="44" fontId="7" fillId="5" borderId="0" xfId="3" applyFont="1" applyFill="1" applyAlignment="1">
      <alignment horizontal="right" wrapText="1"/>
    </xf>
    <xf numFmtId="44" fontId="8" fillId="5" borderId="0" xfId="3" applyFont="1" applyFill="1" applyAlignment="1">
      <alignment horizontal="left" wrapText="1"/>
    </xf>
    <xf numFmtId="44" fontId="7" fillId="5" borderId="0" xfId="3" applyFont="1" applyFill="1" applyAlignment="1">
      <alignment horizontal="left" wrapText="1"/>
    </xf>
    <xf numFmtId="44" fontId="7" fillId="2" borderId="0" xfId="3" applyFont="1" applyFill="1" applyAlignment="1">
      <alignment horizontal="left"/>
    </xf>
    <xf numFmtId="44" fontId="8" fillId="2" borderId="0" xfId="3" applyFont="1" applyFill="1" applyAlignment="1">
      <alignment horizontal="left" wrapText="1"/>
    </xf>
    <xf numFmtId="44" fontId="9" fillId="5" borderId="0" xfId="3" applyFont="1" applyFill="1" applyAlignment="1">
      <alignment horizontal="left"/>
    </xf>
    <xf numFmtId="44" fontId="7" fillId="2" borderId="7" xfId="3" applyFont="1" applyFill="1" applyBorder="1" applyAlignment="1">
      <alignment horizontal="left" wrapText="1"/>
    </xf>
    <xf numFmtId="44" fontId="9" fillId="5" borderId="0" xfId="3" applyFont="1" applyFill="1" applyAlignment="1">
      <alignment horizontal="left" wrapText="1"/>
    </xf>
    <xf numFmtId="44" fontId="5" fillId="0" borderId="0" xfId="3" applyFont="1" applyAlignment="1">
      <alignment horizontal="left"/>
    </xf>
    <xf numFmtId="0" fontId="14" fillId="0" borderId="0" xfId="0" applyFont="1"/>
    <xf numFmtId="0" fontId="5" fillId="0" borderId="0" xfId="0" applyFont="1" applyAlignment="1">
      <alignment horizontal="left"/>
    </xf>
    <xf numFmtId="37" fontId="7" fillId="2" borderId="8" xfId="3" applyNumberFormat="1" applyFont="1" applyFill="1" applyBorder="1" applyAlignment="1">
      <alignment horizontal="right" wrapText="1"/>
    </xf>
    <xf numFmtId="37" fontId="7" fillId="5" borderId="0" xfId="3" applyNumberFormat="1" applyFont="1" applyFill="1" applyAlignment="1">
      <alignment horizontal="right" wrapText="1"/>
    </xf>
    <xf numFmtId="37" fontId="7" fillId="2" borderId="0" xfId="3" applyNumberFormat="1" applyFont="1" applyFill="1" applyAlignment="1">
      <alignment horizontal="right" wrapText="1"/>
    </xf>
    <xf numFmtId="37" fontId="5" fillId="0" borderId="0" xfId="3" applyNumberFormat="1" applyFont="1"/>
    <xf numFmtId="37" fontId="9" fillId="5" borderId="0" xfId="3" applyNumberFormat="1" applyFont="1" applyFill="1" applyAlignment="1">
      <alignment horizontal="right" wrapText="1"/>
    </xf>
    <xf numFmtId="0" fontId="5" fillId="0" borderId="0" xfId="0" applyFont="1" applyAlignment="1">
      <alignment horizontal="left" vertical="center" wrapText="1"/>
    </xf>
    <xf numFmtId="3" fontId="5" fillId="7" borderId="0" xfId="2" applyNumberFormat="1" applyFont="1" applyFill="1" applyBorder="1" applyAlignment="1" applyProtection="1">
      <alignment horizontal="center" vertical="center"/>
      <protection hidden="1"/>
    </xf>
    <xf numFmtId="0" fontId="11" fillId="0" borderId="0" xfId="0" applyFont="1" applyAlignment="1">
      <alignment horizontal="right" vertical="center" indent="2"/>
    </xf>
    <xf numFmtId="0" fontId="11" fillId="6" borderId="0" xfId="0" applyFont="1" applyFill="1" applyAlignment="1">
      <alignment horizontal="center" vertical="center"/>
    </xf>
    <xf numFmtId="3" fontId="15" fillId="6" borderId="0" xfId="0" applyNumberFormat="1" applyFont="1" applyFill="1" applyAlignment="1">
      <alignment horizontal="left" vertical="center" wrapText="1"/>
    </xf>
    <xf numFmtId="0" fontId="14" fillId="6" borderId="0" xfId="0" applyFont="1" applyFill="1"/>
    <xf numFmtId="165" fontId="5" fillId="6" borderId="0" xfId="0" applyNumberFormat="1" applyFont="1" applyFill="1" applyAlignment="1" applyProtection="1">
      <alignment horizontal="center" vertical="center"/>
      <protection hidden="1"/>
    </xf>
    <xf numFmtId="3" fontId="14" fillId="6" borderId="0" xfId="0" applyNumberFormat="1" applyFont="1" applyFill="1" applyAlignment="1" applyProtection="1">
      <alignment horizontal="center" vertical="center"/>
      <protection locked="0"/>
    </xf>
    <xf numFmtId="0" fontId="11" fillId="0" borderId="0" xfId="0" applyFont="1" applyAlignment="1">
      <alignment horizontal="center" vertical="center"/>
    </xf>
    <xf numFmtId="0" fontId="16" fillId="0" borderId="0" xfId="0" applyFont="1" applyAlignment="1">
      <alignment horizontal="right" vertical="center" indent="2"/>
    </xf>
    <xf numFmtId="165" fontId="14" fillId="0" borderId="0" xfId="0" applyNumberFormat="1" applyFont="1" applyAlignment="1">
      <alignment horizontal="right" vertical="center" indent="2"/>
    </xf>
    <xf numFmtId="3" fontId="17" fillId="0" borderId="0" xfId="0" applyNumberFormat="1" applyFont="1" applyAlignment="1">
      <alignment horizontal="center" vertical="center"/>
    </xf>
    <xf numFmtId="3" fontId="15" fillId="0" borderId="0" xfId="0" applyNumberFormat="1" applyFont="1" applyAlignment="1">
      <alignment horizontal="left" vertical="center" wrapText="1"/>
    </xf>
    <xf numFmtId="0" fontId="14" fillId="0" borderId="0" xfId="0" applyFont="1" applyAlignment="1">
      <alignment horizontal="right" indent="2"/>
    </xf>
    <xf numFmtId="0" fontId="17" fillId="0" borderId="0" xfId="0" applyFont="1" applyAlignment="1">
      <alignment horizontal="center" vertical="center" wrapText="1"/>
    </xf>
    <xf numFmtId="0" fontId="5" fillId="6" borderId="0" xfId="0" applyFont="1" applyFill="1" applyAlignment="1" applyProtection="1">
      <alignment horizontal="center" vertical="center"/>
      <protection hidden="1"/>
    </xf>
    <xf numFmtId="0" fontId="13" fillId="6" borderId="0" xfId="0" applyFont="1" applyFill="1" applyAlignment="1">
      <alignment horizontal="center" vertical="center"/>
    </xf>
    <xf numFmtId="0" fontId="14" fillId="6" borderId="0" xfId="0" applyFont="1" applyFill="1" applyAlignment="1">
      <alignment horizontal="center" vertical="center"/>
    </xf>
    <xf numFmtId="8" fontId="14" fillId="6" borderId="0" xfId="0" applyNumberFormat="1" applyFont="1" applyFill="1" applyAlignment="1">
      <alignment horizontal="center"/>
    </xf>
    <xf numFmtId="8" fontId="14" fillId="6" borderId="0" xfId="0" applyNumberFormat="1" applyFont="1" applyFill="1"/>
    <xf numFmtId="164" fontId="17" fillId="9" borderId="0" xfId="0" applyNumberFormat="1" applyFont="1" applyFill="1" applyAlignment="1" applyProtection="1">
      <alignment horizontal="center" vertical="center"/>
      <protection hidden="1"/>
    </xf>
    <xf numFmtId="3" fontId="5" fillId="0" borderId="0" xfId="2" applyNumberFormat="1" applyFont="1" applyFill="1" applyBorder="1" applyAlignment="1" applyProtection="1">
      <alignment horizontal="center" vertical="center"/>
      <protection hidden="1"/>
    </xf>
    <xf numFmtId="9" fontId="18" fillId="0" borderId="0" xfId="0" applyNumberFormat="1" applyFont="1" applyAlignment="1" applyProtection="1">
      <alignment horizontal="center" vertical="center"/>
      <protection locked="0"/>
    </xf>
    <xf numFmtId="0" fontId="12" fillId="0" borderId="0" xfId="0" applyFont="1" applyAlignment="1">
      <alignment horizontal="center"/>
    </xf>
    <xf numFmtId="0" fontId="18" fillId="0" borderId="0" xfId="0" applyFont="1" applyAlignment="1" applyProtection="1">
      <alignment horizontal="center" vertical="center"/>
      <protection locked="0"/>
    </xf>
    <xf numFmtId="0" fontId="11" fillId="9" borderId="0" xfId="0" applyFont="1" applyFill="1" applyAlignment="1">
      <alignment horizontal="right" vertical="center" indent="2"/>
    </xf>
    <xf numFmtId="9" fontId="18" fillId="9" borderId="0" xfId="0" applyNumberFormat="1" applyFont="1" applyFill="1" applyAlignment="1" applyProtection="1">
      <alignment horizontal="center" vertical="center"/>
      <protection locked="0"/>
    </xf>
    <xf numFmtId="164" fontId="14" fillId="0" borderId="0" xfId="2" applyNumberFormat="1" applyFont="1" applyFill="1" applyBorder="1" applyAlignment="1" applyProtection="1">
      <alignment horizontal="center" vertical="center"/>
      <protection hidden="1"/>
    </xf>
    <xf numFmtId="3" fontId="14" fillId="0" borderId="0" xfId="2" applyNumberFormat="1" applyFont="1" applyFill="1" applyBorder="1" applyAlignment="1" applyProtection="1">
      <alignment horizontal="center" vertical="center"/>
      <protection hidden="1"/>
    </xf>
    <xf numFmtId="0" fontId="5" fillId="0" borderId="0" xfId="0" applyFont="1" applyAlignment="1">
      <alignment horizontal="left" vertical="center" indent="2"/>
    </xf>
    <xf numFmtId="164" fontId="13" fillId="0" borderId="0" xfId="0" applyNumberFormat="1" applyFont="1" applyAlignment="1" applyProtection="1">
      <alignment horizontal="center" vertical="center"/>
      <protection hidden="1"/>
    </xf>
    <xf numFmtId="164" fontId="13" fillId="0" borderId="0" xfId="2" applyNumberFormat="1" applyFont="1" applyFill="1" applyBorder="1" applyAlignment="1" applyProtection="1">
      <alignment horizontal="center" vertical="center"/>
      <protection hidden="1"/>
    </xf>
    <xf numFmtId="0" fontId="17" fillId="0" borderId="0" xfId="0" applyFont="1"/>
    <xf numFmtId="0" fontId="16" fillId="0" borderId="0" xfId="0" applyFont="1" applyAlignment="1">
      <alignment horizontal="center" vertical="center"/>
    </xf>
    <xf numFmtId="0" fontId="12" fillId="0" borderId="0" xfId="0" applyFont="1"/>
    <xf numFmtId="0" fontId="10" fillId="0" borderId="0" xfId="0" applyFont="1" applyAlignment="1">
      <alignment vertical="center"/>
    </xf>
    <xf numFmtId="0" fontId="5" fillId="0" borderId="0" xfId="0" applyFont="1" applyAlignment="1">
      <alignment horizontal="right" vertical="center"/>
    </xf>
    <xf numFmtId="0" fontId="5" fillId="0" borderId="0" xfId="0" applyFont="1" applyAlignment="1" applyProtection="1">
      <alignment horizontal="left" vertical="center" indent="4"/>
      <protection locked="0"/>
    </xf>
    <xf numFmtId="0" fontId="14" fillId="0" borderId="11" xfId="0" applyFont="1" applyBorder="1" applyAlignment="1" applyProtection="1">
      <alignment horizontal="center" vertical="center"/>
      <protection locked="0"/>
    </xf>
    <xf numFmtId="9" fontId="14" fillId="0" borderId="11" xfId="0" applyNumberFormat="1" applyFont="1" applyBorder="1" applyAlignment="1" applyProtection="1">
      <alignment horizontal="center" vertical="center"/>
      <protection locked="0"/>
    </xf>
    <xf numFmtId="0" fontId="4" fillId="10" borderId="10" xfId="0" applyFont="1" applyFill="1" applyBorder="1" applyAlignment="1">
      <alignment horizontal="center"/>
    </xf>
    <xf numFmtId="164" fontId="5" fillId="10" borderId="10" xfId="0" applyNumberFormat="1" applyFont="1" applyFill="1" applyBorder="1" applyAlignment="1">
      <alignment horizontal="center"/>
    </xf>
    <xf numFmtId="0" fontId="5" fillId="10" borderId="10" xfId="0" applyFont="1" applyFill="1" applyBorder="1"/>
    <xf numFmtId="164" fontId="16" fillId="8" borderId="0" xfId="0" applyNumberFormat="1" applyFont="1" applyFill="1" applyAlignment="1" applyProtection="1">
      <alignment horizontal="center" vertical="center"/>
      <protection hidden="1"/>
    </xf>
    <xf numFmtId="0" fontId="5" fillId="0" borderId="0" xfId="0" applyFont="1" applyAlignment="1" applyProtection="1">
      <alignment horizontal="left" vertical="center" wrapText="1"/>
      <protection locked="0"/>
    </xf>
    <xf numFmtId="0" fontId="24" fillId="0" borderId="0" xfId="0" applyFont="1" applyAlignment="1" applyProtection="1">
      <alignment horizontal="left" vertical="center"/>
      <protection locked="0"/>
    </xf>
    <xf numFmtId="0" fontId="22" fillId="0" borderId="0" xfId="0" applyFont="1" applyAlignment="1">
      <alignment horizontal="center" vertical="center"/>
    </xf>
    <xf numFmtId="0" fontId="13" fillId="6" borderId="0" xfId="0" applyFont="1" applyFill="1" applyAlignment="1">
      <alignment horizontal="right" vertical="center" indent="2"/>
    </xf>
    <xf numFmtId="0" fontId="11" fillId="0" borderId="0" xfId="0" applyFont="1" applyAlignment="1">
      <alignment horizontal="right" vertical="center" indent="2"/>
    </xf>
    <xf numFmtId="0" fontId="21" fillId="0" borderId="0" xfId="0" applyFont="1" applyAlignment="1" applyProtection="1">
      <alignment horizontal="center" vertical="center"/>
      <protection locked="0"/>
    </xf>
    <xf numFmtId="0" fontId="12" fillId="9" borderId="0" xfId="0" applyFont="1" applyFill="1" applyAlignment="1">
      <alignment horizontal="center"/>
    </xf>
    <xf numFmtId="0" fontId="11" fillId="9" borderId="0" xfId="0" applyFont="1" applyFill="1" applyAlignment="1">
      <alignment horizontal="center" vertical="center"/>
    </xf>
    <xf numFmtId="0" fontId="13" fillId="0" borderId="0" xfId="0" applyFont="1" applyAlignment="1">
      <alignment horizontal="right" vertical="center" indent="2"/>
    </xf>
    <xf numFmtId="0" fontId="13" fillId="0" borderId="0" xfId="0" applyFont="1" applyAlignment="1">
      <alignment horizontal="right" vertical="center" wrapText="1" indent="2"/>
    </xf>
    <xf numFmtId="0" fontId="17" fillId="9" borderId="0" xfId="0" applyFont="1" applyFill="1" applyAlignment="1">
      <alignment horizontal="left" vertical="center" indent="2"/>
    </xf>
    <xf numFmtId="0" fontId="16" fillId="9" borderId="0" xfId="0" applyFont="1" applyFill="1" applyAlignment="1">
      <alignment horizontal="center" vertical="center"/>
    </xf>
    <xf numFmtId="0" fontId="5" fillId="7" borderId="0" xfId="0" applyFont="1" applyFill="1" applyAlignment="1">
      <alignment horizontal="left" vertical="center" indent="2"/>
    </xf>
    <xf numFmtId="0" fontId="13" fillId="0" borderId="0" xfId="0" applyFont="1" applyAlignment="1">
      <alignment horizontal="right" vertical="center"/>
    </xf>
    <xf numFmtId="0" fontId="16" fillId="8" borderId="0" xfId="0" applyFont="1" applyFill="1" applyAlignment="1">
      <alignment horizontal="right" vertical="center"/>
    </xf>
    <xf numFmtId="0" fontId="4" fillId="0" borderId="0" xfId="0" applyFont="1" applyAlignment="1">
      <alignment horizontal="center"/>
    </xf>
    <xf numFmtId="44" fontId="7" fillId="2" borderId="8" xfId="3" applyFont="1" applyFill="1" applyBorder="1" applyAlignment="1">
      <alignment horizontal="right" wrapText="1"/>
    </xf>
    <xf numFmtId="44" fontId="7" fillId="2" borderId="0" xfId="3" applyFont="1" applyFill="1" applyAlignment="1">
      <alignment horizontal="right" wrapText="1"/>
    </xf>
    <xf numFmtId="44" fontId="7" fillId="2" borderId="9" xfId="3" applyFont="1" applyFill="1" applyBorder="1" applyAlignment="1">
      <alignment horizontal="right" wrapText="1"/>
    </xf>
    <xf numFmtId="44" fontId="7" fillId="2" borderId="8" xfId="3" applyFont="1" applyFill="1" applyBorder="1" applyAlignment="1">
      <alignment horizontal="left" wrapText="1"/>
    </xf>
    <xf numFmtId="44" fontId="7" fillId="2" borderId="0" xfId="3" applyFont="1" applyFill="1" applyAlignment="1">
      <alignment horizontal="left" wrapText="1"/>
    </xf>
    <xf numFmtId="44" fontId="7" fillId="2" borderId="9" xfId="3" applyFont="1" applyFill="1" applyBorder="1" applyAlignment="1">
      <alignment horizontal="left" wrapText="1"/>
    </xf>
    <xf numFmtId="0" fontId="18" fillId="6" borderId="0" xfId="0" applyFont="1" applyFill="1" applyAlignment="1">
      <alignment horizontal="left" vertical="center"/>
    </xf>
  </cellXfs>
  <cellStyles count="4">
    <cellStyle name="Comma 2" xfId="1" xr:uid="{9E61C484-357E-4E98-86C7-772E0D1CE57C}"/>
    <cellStyle name="Currency" xfId="3" builtinId="4"/>
    <cellStyle name="Currency 2" xfId="2" xr:uid="{F8F54CA8-735B-45EC-9CCF-B37E7F92DD4C}"/>
    <cellStyle name="Normal" xfId="0" builtinId="0"/>
  </cellStyles>
  <dxfs count="0"/>
  <tableStyles count="0" defaultTableStyle="TableStyleMedium2" defaultPivotStyle="PivotStyleLight16"/>
  <colors>
    <mruColors>
      <color rgb="FFE20074"/>
      <color rgb="FF135193"/>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1.png"/><Relationship Id="rId5"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1291590</xdr:colOff>
      <xdr:row>0</xdr:row>
      <xdr:rowOff>152400</xdr:rowOff>
    </xdr:from>
    <xdr:to>
      <xdr:col>4</xdr:col>
      <xdr:colOff>1626578</xdr:colOff>
      <xdr:row>0</xdr:row>
      <xdr:rowOff>588069</xdr:rowOff>
    </xdr:to>
    <xdr:pic>
      <xdr:nvPicPr>
        <xdr:cNvPr id="13" name="Picture 12" descr="A black and white logo&#10;&#10;Description automatically generated">
          <a:extLst>
            <a:ext uri="{FF2B5EF4-FFF2-40B4-BE49-F238E27FC236}">
              <a16:creationId xmlns:a16="http://schemas.microsoft.com/office/drawing/2014/main" id="{0609A0F7-8A6A-4522-88EC-73B771545A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35115" y="152400"/>
          <a:ext cx="2205698" cy="435669"/>
        </a:xfrm>
        <a:prstGeom prst="rect">
          <a:avLst/>
        </a:prstGeom>
      </xdr:spPr>
    </xdr:pic>
    <xdr:clientData/>
  </xdr:twoCellAnchor>
  <xdr:twoCellAnchor editAs="oneCell">
    <xdr:from>
      <xdr:col>4</xdr:col>
      <xdr:colOff>592063</xdr:colOff>
      <xdr:row>11</xdr:row>
      <xdr:rowOff>56976</xdr:rowOff>
    </xdr:from>
    <xdr:to>
      <xdr:col>4</xdr:col>
      <xdr:colOff>739426</xdr:colOff>
      <xdr:row>11</xdr:row>
      <xdr:rowOff>206631</xdr:rowOff>
    </xdr:to>
    <xdr:pic>
      <xdr:nvPicPr>
        <xdr:cNvPr id="17" name="Picture 16">
          <a:extLst>
            <a:ext uri="{FF2B5EF4-FFF2-40B4-BE49-F238E27FC236}">
              <a16:creationId xmlns:a16="http://schemas.microsoft.com/office/drawing/2014/main" id="{14B77F96-E339-45F8-8615-CA07DA970A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54938" y="10039176"/>
          <a:ext cx="151173" cy="153465"/>
        </a:xfrm>
        <a:prstGeom prst="rect">
          <a:avLst/>
        </a:prstGeom>
      </xdr:spPr>
    </xdr:pic>
    <xdr:clientData/>
  </xdr:twoCellAnchor>
  <xdr:twoCellAnchor editAs="oneCell">
    <xdr:from>
      <xdr:col>2</xdr:col>
      <xdr:colOff>33867</xdr:colOff>
      <xdr:row>10</xdr:row>
      <xdr:rowOff>149896</xdr:rowOff>
    </xdr:from>
    <xdr:to>
      <xdr:col>2</xdr:col>
      <xdr:colOff>1847427</xdr:colOff>
      <xdr:row>12</xdr:row>
      <xdr:rowOff>97953</xdr:rowOff>
    </xdr:to>
    <xdr:pic>
      <xdr:nvPicPr>
        <xdr:cNvPr id="18" name="Picture 17" descr="A black background with a black square&#10;&#10;Description automatically generated with medium confidence">
          <a:extLst>
            <a:ext uri="{FF2B5EF4-FFF2-40B4-BE49-F238E27FC236}">
              <a16:creationId xmlns:a16="http://schemas.microsoft.com/office/drawing/2014/main" id="{709DFC63-E34C-4593-97A2-BF989B946F8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00867" y="9884446"/>
          <a:ext cx="1817370" cy="4395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54432</xdr:colOff>
      <xdr:row>34</xdr:row>
      <xdr:rowOff>0</xdr:rowOff>
    </xdr:from>
    <xdr:to>
      <xdr:col>3</xdr:col>
      <xdr:colOff>283032</xdr:colOff>
      <xdr:row>34</xdr:row>
      <xdr:rowOff>226854</xdr:rowOff>
    </xdr:to>
    <xdr:pic>
      <xdr:nvPicPr>
        <xdr:cNvPr id="4" name="Picture 3">
          <a:extLst>
            <a:ext uri="{FF2B5EF4-FFF2-40B4-BE49-F238E27FC236}">
              <a16:creationId xmlns:a16="http://schemas.microsoft.com/office/drawing/2014/main" id="{CEEBE057-A4EC-FB13-6DE1-FCF520D8D3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3" y="10504714"/>
          <a:ext cx="228600" cy="226854"/>
        </a:xfrm>
        <a:prstGeom prst="rect">
          <a:avLst/>
        </a:prstGeom>
      </xdr:spPr>
    </xdr:pic>
    <xdr:clientData/>
  </xdr:twoCellAnchor>
  <xdr:twoCellAnchor editAs="oneCell">
    <xdr:from>
      <xdr:col>3</xdr:col>
      <xdr:colOff>56016</xdr:colOff>
      <xdr:row>36</xdr:row>
      <xdr:rowOff>17689</xdr:rowOff>
    </xdr:from>
    <xdr:to>
      <xdr:col>3</xdr:col>
      <xdr:colOff>288426</xdr:colOff>
      <xdr:row>37</xdr:row>
      <xdr:rowOff>3114</xdr:rowOff>
    </xdr:to>
    <xdr:pic>
      <xdr:nvPicPr>
        <xdr:cNvPr id="6" name="Picture 5">
          <a:extLst>
            <a:ext uri="{FF2B5EF4-FFF2-40B4-BE49-F238E27FC236}">
              <a16:creationId xmlns:a16="http://schemas.microsoft.com/office/drawing/2014/main" id="{6C35ED6C-F801-A3C2-90E2-DA5455AA62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7337" y="11012260"/>
          <a:ext cx="238125" cy="230354"/>
        </a:xfrm>
        <a:prstGeom prst="rect">
          <a:avLst/>
        </a:prstGeom>
      </xdr:spPr>
    </xdr:pic>
    <xdr:clientData/>
  </xdr:twoCellAnchor>
  <xdr:twoCellAnchor editAs="oneCell">
    <xdr:from>
      <xdr:col>3</xdr:col>
      <xdr:colOff>54433</xdr:colOff>
      <xdr:row>35</xdr:row>
      <xdr:rowOff>6579</xdr:rowOff>
    </xdr:from>
    <xdr:to>
      <xdr:col>3</xdr:col>
      <xdr:colOff>283033</xdr:colOff>
      <xdr:row>35</xdr:row>
      <xdr:rowOff>232169</xdr:rowOff>
    </xdr:to>
    <xdr:pic>
      <xdr:nvPicPr>
        <xdr:cNvPr id="8" name="Picture 7">
          <a:extLst>
            <a:ext uri="{FF2B5EF4-FFF2-40B4-BE49-F238E27FC236}">
              <a16:creationId xmlns:a16="http://schemas.microsoft.com/office/drawing/2014/main" id="{CD39F348-46E1-82EE-C0B4-42CF08D1E78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5754" y="10756222"/>
          <a:ext cx="228600" cy="225590"/>
        </a:xfrm>
        <a:prstGeom prst="rect">
          <a:avLst/>
        </a:prstGeom>
      </xdr:spPr>
    </xdr:pic>
    <xdr:clientData/>
  </xdr:twoCellAnchor>
  <xdr:twoCellAnchor editAs="oneCell">
    <xdr:from>
      <xdr:col>4</xdr:col>
      <xdr:colOff>592063</xdr:colOff>
      <xdr:row>35</xdr:row>
      <xdr:rowOff>56976</xdr:rowOff>
    </xdr:from>
    <xdr:to>
      <xdr:col>4</xdr:col>
      <xdr:colOff>743236</xdr:colOff>
      <xdr:row>35</xdr:row>
      <xdr:rowOff>210441</xdr:rowOff>
    </xdr:to>
    <xdr:pic>
      <xdr:nvPicPr>
        <xdr:cNvPr id="12" name="Picture 11">
          <a:extLst>
            <a:ext uri="{FF2B5EF4-FFF2-40B4-BE49-F238E27FC236}">
              <a16:creationId xmlns:a16="http://schemas.microsoft.com/office/drawing/2014/main" id="{C854A5A5-16CA-C799-C41E-FA11C6A4507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7663" y="11724043"/>
          <a:ext cx="141648" cy="149655"/>
        </a:xfrm>
        <a:prstGeom prst="rect">
          <a:avLst/>
        </a:prstGeom>
      </xdr:spPr>
    </xdr:pic>
    <xdr:clientData/>
  </xdr:twoCellAnchor>
  <xdr:twoCellAnchor editAs="oneCell">
    <xdr:from>
      <xdr:col>2</xdr:col>
      <xdr:colOff>33867</xdr:colOff>
      <xdr:row>34</xdr:row>
      <xdr:rowOff>149896</xdr:rowOff>
    </xdr:from>
    <xdr:to>
      <xdr:col>2</xdr:col>
      <xdr:colOff>1851237</xdr:colOff>
      <xdr:row>36</xdr:row>
      <xdr:rowOff>94143</xdr:rowOff>
    </xdr:to>
    <xdr:pic>
      <xdr:nvPicPr>
        <xdr:cNvPr id="5" name="Picture 4" descr="A black background with a black square&#10;&#10;Description automatically generated with medium confidence">
          <a:extLst>
            <a:ext uri="{FF2B5EF4-FFF2-40B4-BE49-F238E27FC236}">
              <a16:creationId xmlns:a16="http://schemas.microsoft.com/office/drawing/2014/main" id="{8CC85E7D-2794-D900-F07D-7CB6EE937F7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768600" y="11816963"/>
          <a:ext cx="1828800" cy="461772"/>
        </a:xfrm>
        <a:prstGeom prst="rect">
          <a:avLst/>
        </a:prstGeom>
      </xdr:spPr>
    </xdr:pic>
    <xdr:clientData/>
  </xdr:twoCellAnchor>
  <xdr:twoCellAnchor editAs="oneCell">
    <xdr:from>
      <xdr:col>3</xdr:col>
      <xdr:colOff>2171700</xdr:colOff>
      <xdr:row>0</xdr:row>
      <xdr:rowOff>152400</xdr:rowOff>
    </xdr:from>
    <xdr:to>
      <xdr:col>4</xdr:col>
      <xdr:colOff>1714208</xdr:colOff>
      <xdr:row>0</xdr:row>
      <xdr:rowOff>584259</xdr:rowOff>
    </xdr:to>
    <xdr:pic>
      <xdr:nvPicPr>
        <xdr:cNvPr id="9" name="Picture 8" descr="A black and white logo&#10;&#10;Description automatically generated">
          <a:extLst>
            <a:ext uri="{FF2B5EF4-FFF2-40B4-BE49-F238E27FC236}">
              <a16:creationId xmlns:a16="http://schemas.microsoft.com/office/drawing/2014/main" id="{19ADBFB4-77B2-4623-5CAD-56865A460F8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362825" y="152400"/>
          <a:ext cx="2114258" cy="4318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944D5-2083-484A-B928-BE17B34F4875}">
  <sheetPr>
    <pageSetUpPr fitToPage="1"/>
  </sheetPr>
  <dimension ref="A1:G13"/>
  <sheetViews>
    <sheetView showGridLines="0" tabSelected="1" workbookViewId="0">
      <selection activeCell="F2" sqref="F2"/>
    </sheetView>
  </sheetViews>
  <sheetFormatPr defaultRowHeight="14.4" x14ac:dyDescent="0.3"/>
  <cols>
    <col min="1" max="1" width="3.33203125" customWidth="1"/>
    <col min="2" max="2" width="36.6640625" style="1" customWidth="1"/>
    <col min="3" max="3" width="37.88671875" customWidth="1"/>
    <col min="4" max="4" width="27.21875" style="1" customWidth="1"/>
    <col min="5" max="5" width="24.6640625" customWidth="1"/>
    <col min="6" max="6" width="36.6640625" customWidth="1"/>
    <col min="7" max="7" width="2.88671875" customWidth="1"/>
  </cols>
  <sheetData>
    <row r="1" spans="1:7" ht="66.599999999999994" customHeight="1" x14ac:dyDescent="0.3"/>
    <row r="2" spans="1:7" ht="68.25" customHeight="1" x14ac:dyDescent="0.3">
      <c r="A2" s="80"/>
      <c r="B2" s="80"/>
      <c r="C2" s="91" t="s">
        <v>179</v>
      </c>
      <c r="D2" s="91"/>
      <c r="E2" s="91"/>
      <c r="F2" s="80"/>
      <c r="G2" s="80"/>
    </row>
    <row r="3" spans="1:7" ht="102.6" customHeight="1" x14ac:dyDescent="0.3">
      <c r="A3" s="80"/>
      <c r="B3" s="80"/>
      <c r="C3" s="89" t="s">
        <v>172</v>
      </c>
      <c r="D3" s="90"/>
      <c r="E3" s="90"/>
      <c r="F3" s="80"/>
      <c r="G3" s="80"/>
    </row>
    <row r="4" spans="1:7" ht="54" customHeight="1" x14ac:dyDescent="0.3">
      <c r="A4" s="80"/>
      <c r="B4" s="80"/>
      <c r="C4" s="89" t="s">
        <v>175</v>
      </c>
      <c r="D4" s="89"/>
      <c r="E4" s="89"/>
      <c r="F4" s="80"/>
      <c r="G4" s="80"/>
    </row>
    <row r="5" spans="1:7" ht="57" customHeight="1" x14ac:dyDescent="0.3">
      <c r="A5" s="80"/>
      <c r="B5" s="80"/>
      <c r="C5" s="89" t="s">
        <v>176</v>
      </c>
      <c r="D5" s="89"/>
      <c r="E5" s="89"/>
      <c r="F5" s="80"/>
      <c r="G5" s="80"/>
    </row>
    <row r="6" spans="1:7" ht="48.6" customHeight="1" x14ac:dyDescent="0.3">
      <c r="A6" s="80"/>
      <c r="B6" s="80"/>
      <c r="C6" s="89" t="s">
        <v>177</v>
      </c>
      <c r="D6" s="89"/>
      <c r="E6" s="89"/>
      <c r="F6" s="80"/>
      <c r="G6" s="80"/>
    </row>
    <row r="7" spans="1:7" ht="39.75" customHeight="1" x14ac:dyDescent="0.3">
      <c r="A7" s="80"/>
      <c r="B7" s="80"/>
      <c r="C7" s="89" t="s">
        <v>173</v>
      </c>
      <c r="D7" s="89"/>
      <c r="E7" s="89"/>
      <c r="F7" s="80"/>
      <c r="G7" s="80"/>
    </row>
    <row r="8" spans="1:7" ht="116.4" customHeight="1" x14ac:dyDescent="0.3">
      <c r="A8" s="80"/>
      <c r="B8" s="80"/>
      <c r="C8" s="89" t="s">
        <v>174</v>
      </c>
      <c r="D8" s="89"/>
      <c r="E8" s="89"/>
      <c r="F8" s="80"/>
      <c r="G8" s="80"/>
    </row>
    <row r="9" spans="1:7" ht="68.400000000000006" customHeight="1" x14ac:dyDescent="0.3">
      <c r="A9" s="80"/>
      <c r="B9" s="80"/>
      <c r="C9" s="89" t="s">
        <v>178</v>
      </c>
      <c r="D9" s="90"/>
      <c r="E9" s="90"/>
      <c r="F9" s="80"/>
      <c r="G9" s="80"/>
    </row>
    <row r="10" spans="1:7" s="10" customFormat="1" ht="54" customHeight="1" x14ac:dyDescent="0.3">
      <c r="A10" s="38"/>
      <c r="B10" s="61"/>
      <c r="C10" s="111" t="s">
        <v>180</v>
      </c>
      <c r="D10" s="111"/>
      <c r="E10" s="111"/>
      <c r="F10" s="50"/>
      <c r="G10" s="50"/>
    </row>
    <row r="11" spans="1:7" s="11" customFormat="1" ht="19.95" customHeight="1" x14ac:dyDescent="0.3">
      <c r="D11" s="82"/>
      <c r="F11" s="81"/>
      <c r="G11" s="81"/>
    </row>
    <row r="12" spans="1:7" s="11" customFormat="1" ht="19.95" customHeight="1" x14ac:dyDescent="0.3">
      <c r="D12" s="82"/>
      <c r="E12" s="81" t="s">
        <v>3</v>
      </c>
      <c r="F12" s="81"/>
      <c r="G12" s="81"/>
    </row>
    <row r="13" spans="1:7" s="11" customFormat="1" ht="19.95" customHeight="1" x14ac:dyDescent="0.3">
      <c r="D13" s="82"/>
      <c r="E13" s="81" t="s">
        <v>4</v>
      </c>
    </row>
  </sheetData>
  <sheetProtection algorithmName="SHA-512" hashValue="LsDqr75uJ4fdedSMjhq8e9gCxEZEWxKS5UunMJ8rJy5kykfKtpXsfBEjNjvJy144JjctYVnQVrQdyVAQMhM7zw==" saltValue="syV1HFq17GNj/VkCgevwcA==" spinCount="100000" sheet="1" objects="1" scenarios="1"/>
  <mergeCells count="9">
    <mergeCell ref="C2:E2"/>
    <mergeCell ref="C3:E3"/>
    <mergeCell ref="C10:E10"/>
    <mergeCell ref="C4:E4"/>
    <mergeCell ref="C9:E9"/>
    <mergeCell ref="C8:E8"/>
    <mergeCell ref="C7:E7"/>
    <mergeCell ref="C6:E6"/>
    <mergeCell ref="C5:E5"/>
  </mergeCells>
  <printOptions horizontalCentered="1" verticalCentered="1"/>
  <pageMargins left="0.7" right="0.7" top="0.75" bottom="0.75" header="0.3" footer="0.3"/>
  <pageSetup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6336B-3CC4-4A44-A5AF-21FCD0EA6746}">
  <sheetPr>
    <pageSetUpPr fitToPage="1"/>
  </sheetPr>
  <dimension ref="A1:G37"/>
  <sheetViews>
    <sheetView showGridLines="0" showZeros="0" zoomScaleNormal="100" zoomScalePageLayoutView="80" workbookViewId="0">
      <selection activeCell="F7" sqref="F7"/>
    </sheetView>
  </sheetViews>
  <sheetFormatPr defaultRowHeight="14.4" x14ac:dyDescent="0.3"/>
  <cols>
    <col min="1" max="1" width="3.33203125" customWidth="1"/>
    <col min="2" max="2" width="36.6640625" style="1" customWidth="1"/>
    <col min="3" max="3" width="37.88671875" customWidth="1"/>
    <col min="4" max="4" width="38.5546875" style="1" customWidth="1"/>
    <col min="5" max="5" width="25.6640625" customWidth="1"/>
    <col min="6" max="6" width="36.6640625" customWidth="1"/>
    <col min="7" max="7" width="2.88671875" customWidth="1"/>
  </cols>
  <sheetData>
    <row r="1" spans="1:7" ht="66.599999999999994" customHeight="1" x14ac:dyDescent="0.3"/>
    <row r="2" spans="1:7" ht="31.95" customHeight="1" x14ac:dyDescent="0.3">
      <c r="A2" s="80"/>
      <c r="B2" s="80"/>
      <c r="C2" s="91" t="s">
        <v>171</v>
      </c>
      <c r="D2" s="91"/>
      <c r="E2" s="91"/>
      <c r="F2" s="80"/>
      <c r="G2" s="80"/>
    </row>
    <row r="3" spans="1:7" ht="31.2" customHeight="1" x14ac:dyDescent="0.3">
      <c r="A3" s="80"/>
      <c r="B3" s="80"/>
      <c r="C3" s="94"/>
      <c r="D3" s="94"/>
      <c r="E3" s="94"/>
      <c r="F3" s="80"/>
      <c r="G3" s="80"/>
    </row>
    <row r="4" spans="1:7" ht="14.4" customHeight="1" x14ac:dyDescent="0.3">
      <c r="A4" s="79"/>
      <c r="B4" s="79"/>
      <c r="C4" s="95"/>
      <c r="D4" s="95"/>
      <c r="E4" s="95"/>
      <c r="F4" s="79"/>
      <c r="G4" s="79"/>
    </row>
    <row r="5" spans="1:7" ht="10.95" customHeight="1" x14ac:dyDescent="0.3">
      <c r="A5" s="68"/>
      <c r="B5" s="68"/>
      <c r="C5" s="68"/>
      <c r="D5" s="68"/>
      <c r="E5" s="68"/>
      <c r="F5" s="68"/>
      <c r="G5" s="68"/>
    </row>
    <row r="6" spans="1:7" s="10" customFormat="1" ht="32.4" customHeight="1" x14ac:dyDescent="0.3">
      <c r="A6" s="38"/>
      <c r="B6" s="48"/>
      <c r="C6" s="93" t="s">
        <v>162</v>
      </c>
      <c r="D6" s="93"/>
      <c r="E6" s="83"/>
      <c r="F6" s="49" t="s">
        <v>1</v>
      </c>
      <c r="G6" s="50"/>
    </row>
    <row r="7" spans="1:7" s="10" customFormat="1" ht="32.4" customHeight="1" x14ac:dyDescent="0.3">
      <c r="A7" s="38"/>
      <c r="B7" s="48"/>
      <c r="C7" s="92" t="s">
        <v>181</v>
      </c>
      <c r="D7" s="92"/>
      <c r="E7" s="51" t="e">
        <f>VLOOKUP(E6,'State-Funds'!A2:B52,2,FALSE)</f>
        <v>#N/A</v>
      </c>
      <c r="F7" s="49"/>
      <c r="G7" s="50"/>
    </row>
    <row r="8" spans="1:7" s="10" customFormat="1" ht="32.4" customHeight="1" x14ac:dyDescent="0.3">
      <c r="A8" s="38"/>
      <c r="B8" s="48"/>
      <c r="C8" s="92" t="s">
        <v>155</v>
      </c>
      <c r="D8" s="92"/>
      <c r="E8" s="52">
        <v>180</v>
      </c>
      <c r="F8" s="49"/>
      <c r="G8" s="50"/>
    </row>
    <row r="9" spans="1:7" s="10" customFormat="1" ht="32.4" customHeight="1" x14ac:dyDescent="0.3">
      <c r="A9" s="38"/>
      <c r="B9" s="48"/>
      <c r="C9" s="93" t="s">
        <v>160</v>
      </c>
      <c r="D9" s="93"/>
      <c r="E9" s="83"/>
      <c r="F9" s="49"/>
      <c r="G9" s="50"/>
    </row>
    <row r="10" spans="1:7" s="10" customFormat="1" ht="10.95" customHeight="1" x14ac:dyDescent="0.3">
      <c r="A10" s="38"/>
      <c r="B10" s="53"/>
      <c r="C10" s="54"/>
      <c r="D10" s="55"/>
      <c r="E10" s="56"/>
      <c r="F10" s="57"/>
      <c r="G10" s="38"/>
    </row>
    <row r="11" spans="1:7" s="10" customFormat="1" ht="32.4" customHeight="1" x14ac:dyDescent="0.3">
      <c r="A11" s="38"/>
      <c r="B11" s="48"/>
      <c r="C11" s="93" t="s">
        <v>163</v>
      </c>
      <c r="D11" s="93"/>
      <c r="E11" s="83"/>
      <c r="F11" s="50"/>
      <c r="G11" s="50"/>
    </row>
    <row r="12" spans="1:7" s="10" customFormat="1" ht="10.95" customHeight="1" x14ac:dyDescent="0.3">
      <c r="A12" s="38"/>
      <c r="B12" s="48"/>
      <c r="C12" s="47"/>
      <c r="D12" s="47"/>
      <c r="E12" s="69"/>
      <c r="F12" s="50"/>
      <c r="G12" s="50"/>
    </row>
    <row r="13" spans="1:7" s="10" customFormat="1" ht="14.4" customHeight="1" x14ac:dyDescent="0.3">
      <c r="A13" s="38"/>
      <c r="B13" s="53"/>
      <c r="C13" s="96"/>
      <c r="D13" s="96"/>
      <c r="E13" s="96"/>
      <c r="F13" s="38"/>
      <c r="G13" s="38"/>
    </row>
    <row r="14" spans="1:7" s="10" customFormat="1" ht="10.95" customHeight="1" x14ac:dyDescent="0.3">
      <c r="A14" s="38"/>
      <c r="B14" s="53"/>
      <c r="C14" s="54"/>
      <c r="D14" s="58"/>
      <c r="E14" s="59"/>
      <c r="F14" s="38"/>
      <c r="G14" s="38"/>
    </row>
    <row r="15" spans="1:7" s="10" customFormat="1" ht="32.4" customHeight="1" x14ac:dyDescent="0.3">
      <c r="A15" s="38"/>
      <c r="B15" s="48"/>
      <c r="C15" s="93" t="s">
        <v>169</v>
      </c>
      <c r="D15" s="93"/>
      <c r="E15" s="84"/>
      <c r="F15" s="50"/>
      <c r="G15" s="50"/>
    </row>
    <row r="16" spans="1:7" s="10" customFormat="1" ht="32.4" customHeight="1" x14ac:dyDescent="0.3">
      <c r="A16" s="38"/>
      <c r="B16" s="48"/>
      <c r="C16" s="92" t="s">
        <v>154</v>
      </c>
      <c r="D16" s="92"/>
      <c r="E16" s="60">
        <f>E8*E15</f>
        <v>0</v>
      </c>
      <c r="F16" s="50"/>
      <c r="G16" s="50"/>
    </row>
    <row r="17" spans="1:7" s="10" customFormat="1" ht="32.4" customHeight="1" x14ac:dyDescent="0.3">
      <c r="A17" s="38"/>
      <c r="B17" s="48"/>
      <c r="C17" s="93" t="s">
        <v>161</v>
      </c>
      <c r="D17" s="93"/>
      <c r="E17" s="84"/>
      <c r="F17" s="50"/>
      <c r="G17" s="50"/>
    </row>
    <row r="18" spans="1:7" s="10" customFormat="1" ht="10.95" customHeight="1" x14ac:dyDescent="0.3">
      <c r="A18" s="38"/>
      <c r="B18" s="48"/>
      <c r="C18" s="47"/>
      <c r="D18" s="47"/>
      <c r="E18" s="67"/>
      <c r="F18" s="50"/>
      <c r="G18" s="50"/>
    </row>
    <row r="19" spans="1:7" s="10" customFormat="1" ht="14.4" customHeight="1" x14ac:dyDescent="0.3">
      <c r="A19" s="38"/>
      <c r="B19" s="53"/>
      <c r="C19" s="70"/>
      <c r="D19" s="70"/>
      <c r="E19" s="71"/>
      <c r="F19" s="38"/>
      <c r="G19" s="38"/>
    </row>
    <row r="20" spans="1:7" s="10" customFormat="1" ht="10.95" customHeight="1" x14ac:dyDescent="0.3">
      <c r="A20" s="38"/>
      <c r="B20" s="48"/>
      <c r="C20" s="47"/>
      <c r="D20" s="47"/>
      <c r="E20" s="67"/>
      <c r="F20" s="50"/>
      <c r="G20" s="50"/>
    </row>
    <row r="21" spans="1:7" s="10" customFormat="1" ht="32.4" customHeight="1" x14ac:dyDescent="0.3">
      <c r="A21" s="38"/>
      <c r="B21" s="48"/>
      <c r="C21" s="97" t="s">
        <v>164</v>
      </c>
      <c r="D21" s="97"/>
      <c r="E21" s="72" t="e">
        <f>E7/E8</f>
        <v>#N/A</v>
      </c>
      <c r="F21" s="50"/>
      <c r="G21" s="50"/>
    </row>
    <row r="22" spans="1:7" s="10" customFormat="1" ht="32.4" customHeight="1" x14ac:dyDescent="0.3">
      <c r="A22" s="38"/>
      <c r="B22" s="48"/>
      <c r="C22" s="98" t="s">
        <v>165</v>
      </c>
      <c r="D22" s="98"/>
      <c r="E22" s="73">
        <f>E16*E17</f>
        <v>0</v>
      </c>
      <c r="F22" s="50"/>
      <c r="G22" s="50"/>
    </row>
    <row r="23" spans="1:7" s="10" customFormat="1" ht="32.4" hidden="1" customHeight="1" x14ac:dyDescent="0.3">
      <c r="A23" s="38"/>
      <c r="B23" s="48"/>
      <c r="C23" s="97" t="s">
        <v>156</v>
      </c>
      <c r="D23" s="97"/>
      <c r="E23" s="72" t="e">
        <f>E21*E22</f>
        <v>#N/A</v>
      </c>
      <c r="F23" s="50"/>
      <c r="G23" s="50"/>
    </row>
    <row r="24" spans="1:7" s="10" customFormat="1" ht="32.4" customHeight="1" x14ac:dyDescent="0.3">
      <c r="A24" s="38"/>
      <c r="B24" s="48"/>
      <c r="C24" s="97" t="s">
        <v>167</v>
      </c>
      <c r="D24" s="97"/>
      <c r="E24" s="72" t="str">
        <f>IF(E11='Device-Costs'!A3,'Device-Costs'!D3,IF(E11='Device-Costs'!A4,'Device-Costs'!D4,""))</f>
        <v/>
      </c>
      <c r="F24" s="50"/>
      <c r="G24" s="50"/>
    </row>
    <row r="25" spans="1:7" s="10" customFormat="1" ht="32.4" hidden="1" customHeight="1" x14ac:dyDescent="0.3">
      <c r="A25" s="38"/>
      <c r="B25" s="48"/>
      <c r="C25" s="99" t="s">
        <v>157</v>
      </c>
      <c r="D25" s="99"/>
      <c r="E25" s="65" t="e">
        <f>E23-E24</f>
        <v>#N/A</v>
      </c>
      <c r="F25" s="50"/>
      <c r="G25" s="50"/>
    </row>
    <row r="26" spans="1:7" s="10" customFormat="1" ht="10.95" customHeight="1" x14ac:dyDescent="0.3">
      <c r="A26" s="38"/>
      <c r="B26" s="48"/>
      <c r="C26" s="47"/>
      <c r="D26" s="47"/>
      <c r="E26" s="67"/>
      <c r="F26" s="50"/>
      <c r="G26" s="50"/>
    </row>
    <row r="27" spans="1:7" s="10" customFormat="1" ht="32.4" customHeight="1" x14ac:dyDescent="0.3">
      <c r="A27" s="77"/>
      <c r="B27" s="78"/>
      <c r="C27" s="100" t="s">
        <v>159</v>
      </c>
      <c r="D27" s="100"/>
      <c r="E27" s="100"/>
      <c r="F27" s="77"/>
      <c r="G27" s="77"/>
    </row>
    <row r="28" spans="1:7" s="10" customFormat="1" ht="32.4" hidden="1" customHeight="1" x14ac:dyDescent="0.3">
      <c r="A28" s="38"/>
      <c r="B28" s="48"/>
      <c r="C28" s="101" t="s">
        <v>158</v>
      </c>
      <c r="D28" s="101"/>
      <c r="E28" s="46">
        <f>E9</f>
        <v>0</v>
      </c>
      <c r="F28" s="50"/>
      <c r="G28" s="50"/>
    </row>
    <row r="29" spans="1:7" s="10" customFormat="1" ht="10.95" customHeight="1" x14ac:dyDescent="0.3">
      <c r="A29" s="38"/>
      <c r="B29" s="53"/>
      <c r="C29" s="74"/>
      <c r="D29" s="74"/>
      <c r="E29" s="66"/>
      <c r="F29" s="38"/>
      <c r="G29" s="38"/>
    </row>
    <row r="30" spans="1:7" s="10" customFormat="1" ht="32.4" customHeight="1" x14ac:dyDescent="0.3">
      <c r="A30" s="38"/>
      <c r="B30" s="48"/>
      <c r="C30" s="102" t="s">
        <v>166</v>
      </c>
      <c r="D30" s="102"/>
      <c r="E30" s="75" t="e">
        <f>E23*E28</f>
        <v>#N/A</v>
      </c>
      <c r="F30" s="50"/>
      <c r="G30" s="50"/>
    </row>
    <row r="31" spans="1:7" s="10" customFormat="1" ht="32.4" customHeight="1" x14ac:dyDescent="0.3">
      <c r="A31" s="38"/>
      <c r="B31" s="48"/>
      <c r="C31" s="102" t="s">
        <v>168</v>
      </c>
      <c r="D31" s="102"/>
      <c r="E31" s="76" t="e">
        <f>E28*E24</f>
        <v>#VALUE!</v>
      </c>
      <c r="F31" s="50"/>
      <c r="G31" s="50"/>
    </row>
    <row r="32" spans="1:7" s="10" customFormat="1" ht="32.4" customHeight="1" x14ac:dyDescent="0.3">
      <c r="A32" s="38"/>
      <c r="B32" s="48"/>
      <c r="C32" s="103" t="s">
        <v>170</v>
      </c>
      <c r="D32" s="103"/>
      <c r="E32" s="88" t="e">
        <f>E30-E31</f>
        <v>#N/A</v>
      </c>
      <c r="F32" s="50"/>
      <c r="G32" s="50"/>
    </row>
    <row r="33" spans="1:7" s="10" customFormat="1" ht="13.95" customHeight="1" x14ac:dyDescent="0.3">
      <c r="A33" s="38"/>
      <c r="B33" s="61"/>
      <c r="C33" s="62"/>
      <c r="D33" s="63"/>
      <c r="E33" s="64"/>
      <c r="F33" s="50"/>
      <c r="G33" s="50"/>
    </row>
    <row r="34" spans="1:7" s="10" customFormat="1" ht="14.4" customHeight="1" x14ac:dyDescent="0.3">
      <c r="D34" s="39" t="s">
        <v>2</v>
      </c>
    </row>
    <row r="35" spans="1:7" s="11" customFormat="1" ht="19.95" customHeight="1" x14ac:dyDescent="0.3">
      <c r="D35" s="82"/>
      <c r="F35" s="81"/>
      <c r="G35" s="81"/>
    </row>
    <row r="36" spans="1:7" s="11" customFormat="1" ht="19.95" customHeight="1" x14ac:dyDescent="0.3">
      <c r="D36" s="82"/>
      <c r="E36" s="81" t="s">
        <v>3</v>
      </c>
      <c r="F36" s="81"/>
      <c r="G36" s="81"/>
    </row>
    <row r="37" spans="1:7" s="11" customFormat="1" ht="19.95" customHeight="1" x14ac:dyDescent="0.3">
      <c r="D37" s="82"/>
      <c r="E37" s="81" t="s">
        <v>4</v>
      </c>
    </row>
  </sheetData>
  <mergeCells count="22">
    <mergeCell ref="C27:E27"/>
    <mergeCell ref="C28:D28"/>
    <mergeCell ref="C30:D30"/>
    <mergeCell ref="C31:D31"/>
    <mergeCell ref="C32:D32"/>
    <mergeCell ref="C21:D21"/>
    <mergeCell ref="C22:D22"/>
    <mergeCell ref="C23:D23"/>
    <mergeCell ref="C24:D24"/>
    <mergeCell ref="C25:D25"/>
    <mergeCell ref="C2:E2"/>
    <mergeCell ref="C16:D16"/>
    <mergeCell ref="C17:D17"/>
    <mergeCell ref="C7:D7"/>
    <mergeCell ref="C8:D8"/>
    <mergeCell ref="C9:D9"/>
    <mergeCell ref="C11:D11"/>
    <mergeCell ref="C15:D15"/>
    <mergeCell ref="C3:E3"/>
    <mergeCell ref="C6:D6"/>
    <mergeCell ref="C4:E4"/>
    <mergeCell ref="C13:E13"/>
  </mergeCells>
  <dataValidations count="1">
    <dataValidation allowBlank="1" showInputMessage="1" showErrorMessage="1" promptTitle="Select" sqref="E7:E10" xr:uid="{112D6C61-E8F6-4554-91B2-6F9679B61F9B}"/>
  </dataValidations>
  <printOptions horizontalCentered="1" verticalCentered="1"/>
  <pageMargins left="0.5" right="0.5" top="0.5" bottom="0.5" header="0" footer="0"/>
  <pageSetup scale="8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Select" xr:uid="{4CA06160-CFBC-47A7-9CA9-D3B2BB756FF1}">
          <x14:formula1>
            <xm:f>'State-Funds'!$A$2:$A$52</xm:f>
          </x14:formula1>
          <xm:sqref>E6</xm:sqref>
        </x14:dataValidation>
        <x14:dataValidation type="list" allowBlank="1" showInputMessage="1" showErrorMessage="1" xr:uid="{DCA2A401-765E-4BBC-9248-920F552685EC}">
          <x14:formula1>
            <xm:f>'Device-Costs'!$A$3:$A$4</xm:f>
          </x14:formula1>
          <xm:sqref>E11:E12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7AF5C-5DA0-4E54-8711-CE3070C6F55B}">
  <dimension ref="A1:J11"/>
  <sheetViews>
    <sheetView zoomScale="150" zoomScaleNormal="150" workbookViewId="0">
      <selection activeCell="C4" sqref="C4"/>
    </sheetView>
  </sheetViews>
  <sheetFormatPr defaultColWidth="8.88671875" defaultRowHeight="15.6" x14ac:dyDescent="0.3"/>
  <cols>
    <col min="1" max="1" width="35.109375" style="10" customWidth="1"/>
    <col min="2" max="3" width="12.6640625" style="12" customWidth="1"/>
    <col min="4" max="4" width="15.88671875" style="12" customWidth="1"/>
    <col min="5" max="5" width="15.33203125" style="12" customWidth="1"/>
    <col min="6" max="8" width="8.88671875" style="10"/>
    <col min="9" max="10" width="14.6640625" style="12" customWidth="1"/>
    <col min="11" max="16384" width="8.88671875" style="10"/>
  </cols>
  <sheetData>
    <row r="1" spans="1:10" x14ac:dyDescent="0.3">
      <c r="B1" s="13"/>
      <c r="C1" s="13"/>
      <c r="D1" s="104" t="s">
        <v>5</v>
      </c>
      <c r="E1" s="104"/>
      <c r="I1" s="13"/>
      <c r="J1" s="13"/>
    </row>
    <row r="2" spans="1:10" x14ac:dyDescent="0.3">
      <c r="B2" s="14" t="s">
        <v>6</v>
      </c>
      <c r="C2" s="14" t="s">
        <v>7</v>
      </c>
      <c r="D2" s="14">
        <v>12</v>
      </c>
      <c r="E2" s="85">
        <v>24</v>
      </c>
      <c r="H2" s="15"/>
    </row>
    <row r="3" spans="1:10" ht="17.399999999999999" x14ac:dyDescent="0.3">
      <c r="A3" s="16" t="s">
        <v>8</v>
      </c>
      <c r="B3" s="17">
        <v>0</v>
      </c>
      <c r="C3" s="17">
        <v>33.5</v>
      </c>
      <c r="D3" s="17">
        <f>C3*D2+B3</f>
        <v>402</v>
      </c>
      <c r="E3" s="86">
        <f>C3*E2+B3</f>
        <v>804</v>
      </c>
      <c r="H3" s="15"/>
    </row>
    <row r="4" spans="1:10" ht="17.399999999999999" x14ac:dyDescent="0.3">
      <c r="A4" s="16" t="s">
        <v>9</v>
      </c>
      <c r="B4" s="17">
        <v>0</v>
      </c>
      <c r="C4" s="17">
        <v>22</v>
      </c>
      <c r="D4" s="17">
        <f>C4*D2+B4</f>
        <v>264</v>
      </c>
      <c r="E4" s="86">
        <f>C4*E2+B4</f>
        <v>528</v>
      </c>
      <c r="H4" s="15"/>
    </row>
    <row r="5" spans="1:10" x14ac:dyDescent="0.3">
      <c r="A5" s="87" t="s">
        <v>10</v>
      </c>
      <c r="B5" s="86">
        <v>90</v>
      </c>
      <c r="C5" s="86">
        <v>16.100000000000001</v>
      </c>
      <c r="D5" s="86">
        <f>C5*D2+B5</f>
        <v>283.20000000000005</v>
      </c>
      <c r="E5" s="86">
        <f>C5*E2+B5</f>
        <v>476.40000000000003</v>
      </c>
      <c r="H5" s="15"/>
    </row>
    <row r="6" spans="1:10" x14ac:dyDescent="0.3">
      <c r="H6" s="15"/>
    </row>
    <row r="7" spans="1:10" x14ac:dyDescent="0.3">
      <c r="C7" s="18"/>
    </row>
    <row r="10" spans="1:10" x14ac:dyDescent="0.3">
      <c r="A10" s="45"/>
    </row>
    <row r="11" spans="1:10" x14ac:dyDescent="0.3">
      <c r="A11" s="45"/>
    </row>
  </sheetData>
  <mergeCells count="1">
    <mergeCell ref="D1:E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76EBF-8143-4831-A944-301E9A39914E}">
  <dimension ref="A1:C52"/>
  <sheetViews>
    <sheetView workbookViewId="0">
      <pane ySplit="1" topLeftCell="A2" activePane="bottomLeft" state="frozen"/>
      <selection pane="bottomLeft" activeCell="B53" sqref="B53"/>
    </sheetView>
  </sheetViews>
  <sheetFormatPr defaultRowHeight="14.4" x14ac:dyDescent="0.3"/>
  <cols>
    <col min="1" max="1" width="12.88671875" customWidth="1"/>
    <col min="2" max="2" width="11.6640625" customWidth="1"/>
    <col min="3" max="3" width="14.44140625" customWidth="1"/>
  </cols>
  <sheetData>
    <row r="1" spans="1:3" ht="21" thickBot="1" x14ac:dyDescent="0.35">
      <c r="A1" s="4" t="s">
        <v>11</v>
      </c>
      <c r="B1" s="5" t="s">
        <v>12</v>
      </c>
      <c r="C1" s="5" t="s">
        <v>13</v>
      </c>
    </row>
    <row r="2" spans="1:3" x14ac:dyDescent="0.3">
      <c r="A2" s="7" t="s">
        <v>14</v>
      </c>
      <c r="B2" s="3">
        <v>10108</v>
      </c>
      <c r="C2" s="3">
        <v>33760</v>
      </c>
    </row>
    <row r="3" spans="1:3" x14ac:dyDescent="0.3">
      <c r="A3" s="7" t="s">
        <v>15</v>
      </c>
      <c r="B3" s="3">
        <v>18392</v>
      </c>
      <c r="C3" s="3">
        <v>32421</v>
      </c>
    </row>
    <row r="4" spans="1:3" x14ac:dyDescent="0.3">
      <c r="A4" s="7" t="s">
        <v>16</v>
      </c>
      <c r="B4" s="3">
        <v>8770</v>
      </c>
      <c r="C4" s="3">
        <v>20284</v>
      </c>
    </row>
    <row r="5" spans="1:3" x14ac:dyDescent="0.3">
      <c r="A5" s="6" t="s">
        <v>17</v>
      </c>
      <c r="B5" s="2">
        <v>7414</v>
      </c>
      <c r="C5" s="2">
        <v>31103</v>
      </c>
    </row>
    <row r="6" spans="1:3" x14ac:dyDescent="0.3">
      <c r="A6" s="6" t="s">
        <v>18</v>
      </c>
      <c r="B6" s="2">
        <v>13642</v>
      </c>
      <c r="C6" s="2">
        <v>33289</v>
      </c>
    </row>
    <row r="7" spans="1:3" x14ac:dyDescent="0.3">
      <c r="A7" s="7" t="s">
        <v>19</v>
      </c>
      <c r="B7" s="3">
        <v>8076</v>
      </c>
      <c r="C7" s="3">
        <v>27266</v>
      </c>
    </row>
    <row r="8" spans="1:3" x14ac:dyDescent="0.3">
      <c r="A8" s="7" t="s">
        <v>20</v>
      </c>
      <c r="B8" s="3">
        <v>11525</v>
      </c>
      <c r="C8" s="3">
        <v>39372</v>
      </c>
    </row>
    <row r="9" spans="1:3" x14ac:dyDescent="0.3">
      <c r="A9" s="7" t="s">
        <v>21</v>
      </c>
      <c r="B9" s="3">
        <v>15931</v>
      </c>
      <c r="C9" s="3">
        <v>33111</v>
      </c>
    </row>
    <row r="10" spans="1:3" ht="20.399999999999999" x14ac:dyDescent="0.3">
      <c r="A10" s="7" t="s">
        <v>22</v>
      </c>
      <c r="B10" s="3">
        <v>19004</v>
      </c>
      <c r="C10" s="3">
        <v>38416</v>
      </c>
    </row>
    <row r="11" spans="1:3" x14ac:dyDescent="0.3">
      <c r="A11" s="7" t="s">
        <v>23</v>
      </c>
      <c r="B11" s="3">
        <v>9645</v>
      </c>
      <c r="C11" s="3">
        <v>18141</v>
      </c>
    </row>
    <row r="12" spans="1:3" x14ac:dyDescent="0.3">
      <c r="A12" s="7" t="s">
        <v>24</v>
      </c>
      <c r="B12" s="3">
        <v>11203</v>
      </c>
      <c r="C12" s="3">
        <v>22316</v>
      </c>
    </row>
    <row r="13" spans="1:3" x14ac:dyDescent="0.3">
      <c r="A13" s="6" t="s">
        <v>25</v>
      </c>
      <c r="B13" s="2">
        <v>16128</v>
      </c>
      <c r="C13" s="2">
        <v>38453</v>
      </c>
    </row>
    <row r="14" spans="1:3" x14ac:dyDescent="0.3">
      <c r="A14" s="6" t="s">
        <v>26</v>
      </c>
      <c r="B14" s="2">
        <v>8748</v>
      </c>
      <c r="C14" s="2">
        <v>17946</v>
      </c>
    </row>
    <row r="15" spans="1:3" x14ac:dyDescent="0.3">
      <c r="A15" s="6" t="s">
        <v>0</v>
      </c>
      <c r="B15" s="2">
        <v>16277</v>
      </c>
      <c r="C15" s="2">
        <v>28380</v>
      </c>
    </row>
    <row r="16" spans="1:3" x14ac:dyDescent="0.3">
      <c r="A16" s="7" t="s">
        <v>27</v>
      </c>
      <c r="B16" s="3">
        <v>10256</v>
      </c>
      <c r="C16" s="3">
        <v>23146</v>
      </c>
    </row>
    <row r="17" spans="1:3" x14ac:dyDescent="0.3">
      <c r="A17" s="7" t="s">
        <v>28</v>
      </c>
      <c r="B17" s="3">
        <v>7413</v>
      </c>
      <c r="C17" s="3">
        <v>38516</v>
      </c>
    </row>
    <row r="18" spans="1:3" x14ac:dyDescent="0.3">
      <c r="A18" s="7" t="s">
        <v>29</v>
      </c>
      <c r="B18" s="3">
        <v>11327</v>
      </c>
      <c r="C18" s="3">
        <v>21746</v>
      </c>
    </row>
    <row r="19" spans="1:3" x14ac:dyDescent="0.3">
      <c r="A19" s="7" t="s">
        <v>30</v>
      </c>
      <c r="B19" s="3">
        <v>11278</v>
      </c>
      <c r="C19" s="3">
        <v>31465</v>
      </c>
    </row>
    <row r="20" spans="1:3" x14ac:dyDescent="0.3">
      <c r="A20" s="7" t="s">
        <v>31</v>
      </c>
      <c r="B20" s="3">
        <v>11917</v>
      </c>
      <c r="C20" s="3">
        <v>21760</v>
      </c>
    </row>
    <row r="21" spans="1:3" x14ac:dyDescent="0.3">
      <c r="A21" s="6" t="s">
        <v>32</v>
      </c>
      <c r="B21" s="2">
        <v>12939</v>
      </c>
      <c r="C21" s="2">
        <v>18813</v>
      </c>
    </row>
    <row r="22" spans="1:3" x14ac:dyDescent="0.3">
      <c r="A22" s="6" t="s">
        <v>33</v>
      </c>
      <c r="B22" s="2">
        <v>15582</v>
      </c>
      <c r="C22" s="2">
        <v>25203</v>
      </c>
    </row>
    <row r="23" spans="1:3" x14ac:dyDescent="0.3">
      <c r="A23" s="6" t="s">
        <v>34</v>
      </c>
      <c r="B23" s="2">
        <v>17058</v>
      </c>
      <c r="C23" s="2">
        <v>27277</v>
      </c>
    </row>
    <row r="24" spans="1:3" x14ac:dyDescent="0.3">
      <c r="A24" s="7" t="s">
        <v>35</v>
      </c>
      <c r="B24" s="3">
        <v>9608</v>
      </c>
      <c r="C24" s="3">
        <v>40038</v>
      </c>
    </row>
    <row r="25" spans="1:3" x14ac:dyDescent="0.3">
      <c r="A25" s="6" t="s">
        <v>36</v>
      </c>
      <c r="B25" s="2">
        <v>13302</v>
      </c>
      <c r="C25" s="2">
        <v>24316</v>
      </c>
    </row>
    <row r="26" spans="1:3" x14ac:dyDescent="0.3">
      <c r="A26" s="6" t="s">
        <v>37</v>
      </c>
      <c r="B26" s="2">
        <v>9255</v>
      </c>
      <c r="C26" s="2">
        <v>32881</v>
      </c>
    </row>
    <row r="27" spans="1:3" x14ac:dyDescent="0.3">
      <c r="A27" s="6" t="s">
        <v>38</v>
      </c>
      <c r="B27" s="2">
        <v>11349</v>
      </c>
      <c r="C27" s="2">
        <v>25055</v>
      </c>
    </row>
    <row r="28" spans="1:3" x14ac:dyDescent="0.3">
      <c r="A28" s="6" t="s">
        <v>39</v>
      </c>
      <c r="B28" s="2">
        <v>11983</v>
      </c>
      <c r="C28" s="2">
        <v>26561</v>
      </c>
    </row>
    <row r="29" spans="1:3" x14ac:dyDescent="0.3">
      <c r="A29" s="6" t="s">
        <v>40</v>
      </c>
      <c r="B29" s="2">
        <v>11326</v>
      </c>
      <c r="C29" s="2">
        <v>29045</v>
      </c>
    </row>
    <row r="30" spans="1:3" x14ac:dyDescent="0.3">
      <c r="A30" s="7" t="s">
        <v>41</v>
      </c>
      <c r="B30" s="3">
        <v>11120</v>
      </c>
      <c r="C30" s="3">
        <v>18524</v>
      </c>
    </row>
    <row r="31" spans="1:3" x14ac:dyDescent="0.3">
      <c r="A31" s="6" t="s">
        <v>42</v>
      </c>
      <c r="B31" s="2">
        <v>17456</v>
      </c>
      <c r="C31" s="2">
        <v>26246</v>
      </c>
    </row>
    <row r="32" spans="1:3" x14ac:dyDescent="0.3">
      <c r="A32" s="6" t="s">
        <v>43</v>
      </c>
      <c r="B32" s="2">
        <v>18208</v>
      </c>
      <c r="C32" s="2">
        <v>26102</v>
      </c>
    </row>
    <row r="33" spans="1:3" x14ac:dyDescent="0.3">
      <c r="A33" s="6" t="s">
        <v>44</v>
      </c>
      <c r="B33" s="2">
        <v>10469</v>
      </c>
      <c r="C33" s="2">
        <v>26646</v>
      </c>
    </row>
    <row r="34" spans="1:3" x14ac:dyDescent="0.3">
      <c r="A34" s="6" t="s">
        <v>45</v>
      </c>
      <c r="B34" s="2">
        <v>24881</v>
      </c>
      <c r="C34" s="2">
        <v>30293</v>
      </c>
    </row>
    <row r="35" spans="1:3" x14ac:dyDescent="0.3">
      <c r="A35" s="6" t="s">
        <v>46</v>
      </c>
      <c r="B35" s="2">
        <v>9798</v>
      </c>
      <c r="C35" s="2">
        <v>25958</v>
      </c>
    </row>
    <row r="36" spans="1:3" x14ac:dyDescent="0.3">
      <c r="A36" s="7" t="s">
        <v>47</v>
      </c>
      <c r="B36" s="3">
        <v>14037</v>
      </c>
      <c r="C36" s="3">
        <v>26423</v>
      </c>
    </row>
    <row r="37" spans="1:3" x14ac:dyDescent="0.3">
      <c r="A37" s="7" t="s">
        <v>48</v>
      </c>
      <c r="B37" s="3">
        <v>13437</v>
      </c>
      <c r="C37" s="3">
        <v>30196</v>
      </c>
    </row>
    <row r="38" spans="1:3" x14ac:dyDescent="0.3">
      <c r="A38" s="7" t="s">
        <v>49</v>
      </c>
      <c r="B38" s="3">
        <v>9200</v>
      </c>
      <c r="C38" s="3">
        <v>27142</v>
      </c>
    </row>
    <row r="39" spans="1:3" x14ac:dyDescent="0.3">
      <c r="A39" s="7" t="s">
        <v>50</v>
      </c>
      <c r="B39" s="3">
        <v>12460</v>
      </c>
      <c r="C39" s="3">
        <v>41705</v>
      </c>
    </row>
    <row r="40" spans="1:3" x14ac:dyDescent="0.3">
      <c r="A40" s="7" t="s">
        <v>51</v>
      </c>
      <c r="B40" s="3">
        <v>16897</v>
      </c>
      <c r="C40" s="3">
        <v>43420</v>
      </c>
    </row>
    <row r="41" spans="1:3" x14ac:dyDescent="0.3">
      <c r="A41" s="7" t="s">
        <v>52</v>
      </c>
      <c r="B41" s="3">
        <v>17539</v>
      </c>
      <c r="C41" s="3">
        <v>21522</v>
      </c>
    </row>
    <row r="42" spans="1:3" x14ac:dyDescent="0.3">
      <c r="A42" s="6" t="s">
        <v>53</v>
      </c>
      <c r="B42" s="2">
        <v>10991</v>
      </c>
      <c r="C42" s="2">
        <v>27160</v>
      </c>
    </row>
    <row r="43" spans="1:3" x14ac:dyDescent="0.3">
      <c r="A43" s="6" t="s">
        <v>54</v>
      </c>
      <c r="B43" s="2">
        <v>10326</v>
      </c>
      <c r="C43" s="2">
        <v>20519</v>
      </c>
    </row>
    <row r="44" spans="1:3" x14ac:dyDescent="0.3">
      <c r="A44" s="6" t="s">
        <v>55</v>
      </c>
      <c r="B44" s="2">
        <v>9942</v>
      </c>
      <c r="C44" s="2">
        <v>22187</v>
      </c>
    </row>
    <row r="45" spans="1:3" x14ac:dyDescent="0.3">
      <c r="A45" s="7" t="s">
        <v>56</v>
      </c>
      <c r="B45" s="3">
        <v>9871</v>
      </c>
      <c r="C45" s="3">
        <v>27505</v>
      </c>
    </row>
    <row r="46" spans="1:3" x14ac:dyDescent="0.3">
      <c r="A46" s="6" t="s">
        <v>57</v>
      </c>
      <c r="B46" s="2">
        <v>7951</v>
      </c>
      <c r="C46" s="2">
        <v>39061</v>
      </c>
    </row>
    <row r="47" spans="1:3" x14ac:dyDescent="0.3">
      <c r="A47" s="7" t="s">
        <v>58</v>
      </c>
      <c r="B47" s="3">
        <v>21219</v>
      </c>
      <c r="C47" s="3">
        <v>36914</v>
      </c>
    </row>
    <row r="48" spans="1:3" x14ac:dyDescent="0.3">
      <c r="A48" s="6" t="s">
        <v>59</v>
      </c>
      <c r="B48" s="2">
        <v>12638</v>
      </c>
      <c r="C48" s="2">
        <v>29665</v>
      </c>
    </row>
    <row r="49" spans="1:3" x14ac:dyDescent="0.3">
      <c r="A49" s="6" t="s">
        <v>60</v>
      </c>
      <c r="B49" s="2">
        <v>14348</v>
      </c>
      <c r="C49" s="2">
        <v>34646</v>
      </c>
    </row>
    <row r="50" spans="1:3" x14ac:dyDescent="0.3">
      <c r="A50" s="6" t="s">
        <v>61</v>
      </c>
      <c r="B50" s="2">
        <v>12266</v>
      </c>
      <c r="C50" s="2">
        <v>23834</v>
      </c>
    </row>
    <row r="51" spans="1:3" x14ac:dyDescent="0.3">
      <c r="A51" s="6" t="s">
        <v>62</v>
      </c>
      <c r="B51" s="2">
        <v>12694</v>
      </c>
      <c r="C51" s="2">
        <v>25166</v>
      </c>
    </row>
    <row r="52" spans="1:3" ht="15" thickBot="1" x14ac:dyDescent="0.35">
      <c r="A52" s="8" t="s">
        <v>63</v>
      </c>
      <c r="B52" s="9">
        <v>16231</v>
      </c>
      <c r="C52" s="9">
        <v>27760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AAC8B-94BB-440C-BA7D-293A463081EB}">
  <dimension ref="A1:I56"/>
  <sheetViews>
    <sheetView zoomScaleNormal="100" workbookViewId="0">
      <pane ySplit="3" topLeftCell="A4" activePane="bottomLeft" state="frozen"/>
      <selection pane="bottomLeft" activeCell="C28" sqref="C28"/>
    </sheetView>
  </sheetViews>
  <sheetFormatPr defaultColWidth="8.88671875" defaultRowHeight="14.4" customHeight="1" x14ac:dyDescent="0.3"/>
  <cols>
    <col min="1" max="1" width="21" style="21" bestFit="1" customWidth="1"/>
    <col min="2" max="2" width="10.88671875" style="21" customWidth="1"/>
    <col min="3" max="3" width="79.109375" style="37" customWidth="1"/>
    <col min="4" max="4" width="9" style="21" bestFit="1" customWidth="1"/>
    <col min="5" max="5" width="11.109375" style="21" bestFit="1" customWidth="1"/>
    <col min="6" max="8" width="9" style="21" bestFit="1" customWidth="1"/>
    <col min="9" max="16384" width="8.88671875" style="21"/>
  </cols>
  <sheetData>
    <row r="1" spans="1:9" ht="14.4" customHeight="1" x14ac:dyDescent="0.3">
      <c r="A1" s="108" t="s">
        <v>11</v>
      </c>
      <c r="B1" s="105" t="s">
        <v>64</v>
      </c>
      <c r="C1" s="105"/>
      <c r="D1" s="105"/>
      <c r="E1" s="105"/>
      <c r="F1" s="105"/>
      <c r="G1" s="105" t="s">
        <v>65</v>
      </c>
      <c r="H1" s="105"/>
      <c r="I1" s="105" t="s">
        <v>66</v>
      </c>
    </row>
    <row r="2" spans="1:9" ht="14.4" customHeight="1" thickBot="1" x14ac:dyDescent="0.35">
      <c r="A2" s="109"/>
      <c r="B2" s="107" t="s">
        <v>67</v>
      </c>
      <c r="C2" s="107"/>
      <c r="D2" s="107"/>
      <c r="E2" s="107"/>
      <c r="F2" s="106"/>
      <c r="G2" s="106"/>
      <c r="H2" s="106"/>
      <c r="I2" s="106"/>
    </row>
    <row r="3" spans="1:9" ht="14.4" customHeight="1" thickBot="1" x14ac:dyDescent="0.35">
      <c r="A3" s="110"/>
      <c r="B3" s="24" t="s">
        <v>68</v>
      </c>
      <c r="C3" s="35"/>
      <c r="D3" s="25">
        <v>1</v>
      </c>
      <c r="E3" s="24" t="s">
        <v>69</v>
      </c>
      <c r="F3" s="23"/>
      <c r="G3" s="107"/>
      <c r="H3" s="23"/>
      <c r="I3" s="107"/>
    </row>
    <row r="4" spans="1:9" ht="14.4" customHeight="1" x14ac:dyDescent="0.3">
      <c r="A4" s="26" t="s">
        <v>14</v>
      </c>
      <c r="B4" s="40">
        <v>180</v>
      </c>
      <c r="C4" s="19"/>
      <c r="D4" s="27">
        <v>2</v>
      </c>
      <c r="E4" s="20">
        <v>1080</v>
      </c>
      <c r="F4" s="20"/>
      <c r="G4" s="20" t="s">
        <v>70</v>
      </c>
      <c r="H4" s="19"/>
      <c r="I4" s="20" t="s">
        <v>71</v>
      </c>
    </row>
    <row r="5" spans="1:9" ht="14.4" customHeight="1" x14ac:dyDescent="0.3">
      <c r="A5" s="28" t="s">
        <v>15</v>
      </c>
      <c r="B5" s="41">
        <v>180</v>
      </c>
      <c r="C5" s="31"/>
      <c r="D5" s="30">
        <v>2</v>
      </c>
      <c r="E5" s="29" t="s">
        <v>72</v>
      </c>
      <c r="F5" s="30">
        <v>3</v>
      </c>
      <c r="G5" s="29" t="s">
        <v>73</v>
      </c>
      <c r="H5" s="31"/>
      <c r="I5" s="29" t="s">
        <v>71</v>
      </c>
    </row>
    <row r="6" spans="1:9" ht="14.4" customHeight="1" x14ac:dyDescent="0.3">
      <c r="A6" s="32" t="s">
        <v>16</v>
      </c>
      <c r="B6" s="42">
        <v>180</v>
      </c>
      <c r="C6" s="22"/>
      <c r="D6" s="22"/>
      <c r="E6" s="23" t="s">
        <v>74</v>
      </c>
      <c r="F6" s="33">
        <v>4</v>
      </c>
      <c r="G6" s="23" t="s">
        <v>75</v>
      </c>
      <c r="H6" s="23"/>
      <c r="I6" s="23" t="s">
        <v>71</v>
      </c>
    </row>
    <row r="7" spans="1:9" ht="14.4" customHeight="1" x14ac:dyDescent="0.3">
      <c r="A7" s="28" t="s">
        <v>17</v>
      </c>
      <c r="B7" s="41">
        <v>178</v>
      </c>
      <c r="C7" s="31"/>
      <c r="D7" s="30">
        <v>5</v>
      </c>
      <c r="E7" s="29" t="s">
        <v>75</v>
      </c>
      <c r="F7" s="29"/>
      <c r="G7" s="29" t="s">
        <v>76</v>
      </c>
      <c r="H7" s="29"/>
      <c r="I7" s="29" t="s">
        <v>77</v>
      </c>
    </row>
    <row r="8" spans="1:9" ht="14.4" customHeight="1" x14ac:dyDescent="0.3">
      <c r="A8" s="32" t="s">
        <v>18</v>
      </c>
      <c r="B8" s="42">
        <v>180</v>
      </c>
      <c r="C8" s="22"/>
      <c r="D8" s="33">
        <v>6</v>
      </c>
      <c r="E8" s="23" t="s">
        <v>78</v>
      </c>
      <c r="F8" s="33">
        <v>7</v>
      </c>
      <c r="G8" s="23" t="s">
        <v>79</v>
      </c>
      <c r="H8" s="33">
        <v>7</v>
      </c>
      <c r="I8" s="23" t="s">
        <v>71</v>
      </c>
    </row>
    <row r="9" spans="1:9" ht="14.4" customHeight="1" x14ac:dyDescent="0.3">
      <c r="A9" s="28" t="s">
        <v>19</v>
      </c>
      <c r="B9" s="41">
        <v>160</v>
      </c>
      <c r="C9" s="31"/>
      <c r="D9" s="31"/>
      <c r="E9" s="29" t="s">
        <v>80</v>
      </c>
      <c r="F9" s="30">
        <v>8</v>
      </c>
      <c r="G9" s="29" t="s">
        <v>75</v>
      </c>
      <c r="H9" s="29"/>
      <c r="I9" s="29" t="s">
        <v>71</v>
      </c>
    </row>
    <row r="10" spans="1:9" ht="14.4" customHeight="1" x14ac:dyDescent="0.3">
      <c r="A10" s="32" t="s">
        <v>20</v>
      </c>
      <c r="B10" s="42">
        <v>180</v>
      </c>
      <c r="C10" s="22"/>
      <c r="D10" s="22"/>
      <c r="E10" s="23" t="s">
        <v>81</v>
      </c>
      <c r="F10" s="23"/>
      <c r="G10" s="23" t="s">
        <v>75</v>
      </c>
      <c r="H10" s="33">
        <v>9</v>
      </c>
      <c r="I10" s="23" t="s">
        <v>71</v>
      </c>
    </row>
    <row r="11" spans="1:9" ht="14.4" customHeight="1" x14ac:dyDescent="0.3">
      <c r="A11" s="28" t="s">
        <v>21</v>
      </c>
      <c r="B11" s="41">
        <v>180</v>
      </c>
      <c r="C11" s="31" t="s">
        <v>82</v>
      </c>
      <c r="D11" s="31"/>
      <c r="E11" s="29" t="s">
        <v>83</v>
      </c>
      <c r="F11" s="29"/>
      <c r="G11" s="29" t="s">
        <v>84</v>
      </c>
      <c r="H11" s="31"/>
      <c r="I11" s="29" t="s">
        <v>71</v>
      </c>
    </row>
    <row r="12" spans="1:9" ht="14.4" customHeight="1" x14ac:dyDescent="0.3">
      <c r="A12" s="32" t="s">
        <v>22</v>
      </c>
      <c r="B12" s="42">
        <v>180</v>
      </c>
      <c r="C12" s="22"/>
      <c r="D12" s="22"/>
      <c r="E12" s="23" t="s">
        <v>75</v>
      </c>
      <c r="F12" s="23"/>
      <c r="G12" s="23" t="s">
        <v>85</v>
      </c>
      <c r="H12" s="22"/>
      <c r="I12" s="23" t="s">
        <v>86</v>
      </c>
    </row>
    <row r="13" spans="1:9" ht="14.4" customHeight="1" x14ac:dyDescent="0.3">
      <c r="A13" s="28" t="s">
        <v>23</v>
      </c>
      <c r="B13" s="41">
        <v>180</v>
      </c>
      <c r="C13" s="31"/>
      <c r="D13" s="30">
        <v>2</v>
      </c>
      <c r="E13" s="29" t="s">
        <v>87</v>
      </c>
      <c r="F13" s="31"/>
      <c r="G13" s="29" t="s">
        <v>75</v>
      </c>
      <c r="H13" s="29"/>
      <c r="I13" s="29" t="s">
        <v>71</v>
      </c>
    </row>
    <row r="14" spans="1:9" ht="14.4" customHeight="1" x14ac:dyDescent="0.3">
      <c r="A14" s="32" t="s">
        <v>24</v>
      </c>
      <c r="B14" s="42">
        <v>180</v>
      </c>
      <c r="C14" s="22"/>
      <c r="D14" s="22"/>
      <c r="E14" s="23" t="s">
        <v>75</v>
      </c>
      <c r="F14" s="23"/>
      <c r="G14" s="23" t="s">
        <v>88</v>
      </c>
      <c r="H14" s="23"/>
      <c r="I14" s="23" t="s">
        <v>71</v>
      </c>
    </row>
    <row r="15" spans="1:9" ht="14.4" customHeight="1" x14ac:dyDescent="0.3">
      <c r="A15" s="28" t="s">
        <v>25</v>
      </c>
      <c r="B15" s="41">
        <v>180</v>
      </c>
      <c r="C15" s="31"/>
      <c r="D15" s="30" t="s">
        <v>89</v>
      </c>
      <c r="E15" s="29">
        <v>1080</v>
      </c>
      <c r="F15" s="30">
        <v>10</v>
      </c>
      <c r="G15" s="29" t="s">
        <v>75</v>
      </c>
      <c r="H15" s="29"/>
      <c r="I15" s="29" t="s">
        <v>86</v>
      </c>
    </row>
    <row r="16" spans="1:9" ht="14.4" customHeight="1" x14ac:dyDescent="0.3">
      <c r="A16" s="32" t="s">
        <v>26</v>
      </c>
      <c r="B16" s="42">
        <v>180</v>
      </c>
      <c r="C16" s="22" t="s">
        <v>90</v>
      </c>
      <c r="D16" s="22"/>
      <c r="E16" s="23" t="s">
        <v>91</v>
      </c>
      <c r="F16" s="33">
        <v>5</v>
      </c>
      <c r="G16" s="23" t="s">
        <v>71</v>
      </c>
      <c r="H16" s="23"/>
      <c r="I16" s="23" t="s">
        <v>71</v>
      </c>
    </row>
    <row r="17" spans="1:9" ht="14.4" customHeight="1" x14ac:dyDescent="0.3">
      <c r="A17" s="28" t="s">
        <v>0</v>
      </c>
      <c r="B17" s="41">
        <v>180</v>
      </c>
      <c r="C17" s="31"/>
      <c r="D17" s="30">
        <v>5</v>
      </c>
      <c r="E17" s="29" t="s">
        <v>75</v>
      </c>
      <c r="F17" s="29"/>
      <c r="G17" s="29" t="s">
        <v>92</v>
      </c>
      <c r="H17" s="29"/>
      <c r="I17" s="29" t="s">
        <v>71</v>
      </c>
    </row>
    <row r="18" spans="1:9" ht="14.4" customHeight="1" x14ac:dyDescent="0.3">
      <c r="A18" s="32" t="s">
        <v>27</v>
      </c>
      <c r="B18" s="42">
        <v>180</v>
      </c>
      <c r="C18" s="22"/>
      <c r="D18" s="22"/>
      <c r="E18" s="23" t="s">
        <v>75</v>
      </c>
      <c r="F18" s="23"/>
      <c r="G18" s="23" t="s">
        <v>93</v>
      </c>
      <c r="H18" s="23"/>
      <c r="I18" s="23" t="s">
        <v>71</v>
      </c>
    </row>
    <row r="19" spans="1:9" ht="14.4" customHeight="1" x14ac:dyDescent="0.3">
      <c r="A19" s="28" t="s">
        <v>28</v>
      </c>
      <c r="B19" s="41">
        <v>180</v>
      </c>
      <c r="C19" s="31"/>
      <c r="D19" s="30">
        <v>2</v>
      </c>
      <c r="E19" s="29">
        <v>1080</v>
      </c>
      <c r="F19" s="29"/>
      <c r="G19" s="29" t="s">
        <v>94</v>
      </c>
      <c r="H19" s="30">
        <v>5</v>
      </c>
      <c r="I19" s="29" t="s">
        <v>95</v>
      </c>
    </row>
    <row r="20" spans="1:9" ht="14.4" customHeight="1" x14ac:dyDescent="0.3">
      <c r="A20" s="32" t="s">
        <v>29</v>
      </c>
      <c r="B20" s="42">
        <v>181</v>
      </c>
      <c r="C20" s="22"/>
      <c r="D20" s="33">
        <v>2</v>
      </c>
      <c r="E20" s="23" t="s">
        <v>96</v>
      </c>
      <c r="F20" s="23"/>
      <c r="G20" s="23">
        <v>5</v>
      </c>
      <c r="H20" s="23"/>
      <c r="I20" s="23" t="s">
        <v>71</v>
      </c>
    </row>
    <row r="21" spans="1:9" ht="14.4" customHeight="1" x14ac:dyDescent="0.3">
      <c r="A21" s="28" t="s">
        <v>30</v>
      </c>
      <c r="B21" s="41">
        <v>170</v>
      </c>
      <c r="C21" s="31"/>
      <c r="D21" s="30">
        <v>11</v>
      </c>
      <c r="E21" s="29">
        <v>1062</v>
      </c>
      <c r="F21" s="29"/>
      <c r="G21" s="29">
        <v>6</v>
      </c>
      <c r="H21" s="29"/>
      <c r="I21" s="29" t="s">
        <v>71</v>
      </c>
    </row>
    <row r="22" spans="1:9" ht="14.4" customHeight="1" x14ac:dyDescent="0.3">
      <c r="A22" s="32" t="s">
        <v>31</v>
      </c>
      <c r="B22" s="42">
        <v>177</v>
      </c>
      <c r="C22" s="22"/>
      <c r="D22" s="33" t="s">
        <v>97</v>
      </c>
      <c r="E22" s="23">
        <v>1062</v>
      </c>
      <c r="F22" s="33">
        <v>7</v>
      </c>
      <c r="G22" s="23" t="s">
        <v>98</v>
      </c>
      <c r="H22" s="33">
        <v>7</v>
      </c>
      <c r="I22" s="23" t="s">
        <v>71</v>
      </c>
    </row>
    <row r="23" spans="1:9" ht="14.4" customHeight="1" x14ac:dyDescent="0.3">
      <c r="A23" s="28" t="s">
        <v>32</v>
      </c>
      <c r="B23" s="41">
        <v>175</v>
      </c>
      <c r="C23" s="31"/>
      <c r="D23" s="30">
        <v>13</v>
      </c>
      <c r="E23" s="29" t="s">
        <v>75</v>
      </c>
      <c r="F23" s="29"/>
      <c r="G23" s="29" t="s">
        <v>99</v>
      </c>
      <c r="H23" s="30">
        <v>14</v>
      </c>
      <c r="I23" s="29" t="s">
        <v>71</v>
      </c>
    </row>
    <row r="24" spans="1:9" ht="14.4" customHeight="1" x14ac:dyDescent="0.3">
      <c r="A24" s="32" t="s">
        <v>33</v>
      </c>
      <c r="B24" s="42">
        <v>180</v>
      </c>
      <c r="C24" s="22"/>
      <c r="D24" s="22"/>
      <c r="E24" s="23" t="s">
        <v>100</v>
      </c>
      <c r="F24" s="23"/>
      <c r="G24" s="23" t="s">
        <v>75</v>
      </c>
      <c r="H24" s="33">
        <v>15</v>
      </c>
      <c r="I24" s="23" t="s">
        <v>71</v>
      </c>
    </row>
    <row r="25" spans="1:9" ht="14.4" customHeight="1" x14ac:dyDescent="0.3">
      <c r="A25" s="28" t="s">
        <v>34</v>
      </c>
      <c r="B25" s="41">
        <v>180</v>
      </c>
      <c r="C25" s="31"/>
      <c r="D25" s="31"/>
      <c r="E25" s="29" t="s">
        <v>101</v>
      </c>
      <c r="F25" s="29"/>
      <c r="G25" s="29" t="s">
        <v>75</v>
      </c>
      <c r="H25" s="29"/>
      <c r="I25" s="29" t="s">
        <v>71</v>
      </c>
    </row>
    <row r="26" spans="1:9" ht="14.4" customHeight="1" x14ac:dyDescent="0.3">
      <c r="A26" s="32" t="s">
        <v>35</v>
      </c>
      <c r="B26" s="42">
        <v>180</v>
      </c>
      <c r="C26" s="22"/>
      <c r="D26" s="33">
        <v>16</v>
      </c>
      <c r="E26" s="23">
        <v>1098</v>
      </c>
      <c r="F26" s="23"/>
      <c r="G26" s="23" t="s">
        <v>75</v>
      </c>
      <c r="H26" s="23"/>
      <c r="I26" s="23" t="s">
        <v>102</v>
      </c>
    </row>
    <row r="27" spans="1:9" ht="14.4" customHeight="1" x14ac:dyDescent="0.3">
      <c r="A27" s="28" t="s">
        <v>36</v>
      </c>
      <c r="B27" s="41">
        <v>165</v>
      </c>
      <c r="C27" s="31"/>
      <c r="D27" s="31"/>
      <c r="E27" s="29" t="s">
        <v>103</v>
      </c>
      <c r="F27" s="29"/>
      <c r="G27" s="29" t="s">
        <v>75</v>
      </c>
      <c r="H27" s="29"/>
      <c r="I27" s="29" t="s">
        <v>102</v>
      </c>
    </row>
    <row r="28" spans="1:9" ht="14.4" customHeight="1" x14ac:dyDescent="0.3">
      <c r="A28" s="32" t="s">
        <v>37</v>
      </c>
      <c r="B28" s="42">
        <v>180</v>
      </c>
      <c r="C28" s="22"/>
      <c r="D28" s="22"/>
      <c r="E28" s="23" t="s">
        <v>75</v>
      </c>
      <c r="F28" s="23"/>
      <c r="G28" s="23">
        <v>5.5</v>
      </c>
      <c r="H28" s="23"/>
      <c r="I28" s="23" t="s">
        <v>71</v>
      </c>
    </row>
    <row r="29" spans="1:9" ht="14.4" customHeight="1" x14ac:dyDescent="0.3">
      <c r="A29" s="28" t="s">
        <v>38</v>
      </c>
      <c r="B29" s="41">
        <v>174</v>
      </c>
      <c r="C29" s="31"/>
      <c r="D29" s="31"/>
      <c r="E29" s="29" t="s">
        <v>104</v>
      </c>
      <c r="F29" s="29"/>
      <c r="G29" s="29" t="s">
        <v>105</v>
      </c>
      <c r="H29" s="29"/>
      <c r="I29" s="29" t="s">
        <v>106</v>
      </c>
    </row>
    <row r="30" spans="1:9" ht="14.4" customHeight="1" x14ac:dyDescent="0.3">
      <c r="A30" s="32" t="s">
        <v>39</v>
      </c>
      <c r="B30" s="42">
        <v>180</v>
      </c>
      <c r="C30" s="31" t="s">
        <v>107</v>
      </c>
      <c r="D30" s="22"/>
      <c r="E30" s="23" t="s">
        <v>108</v>
      </c>
      <c r="F30" s="33">
        <v>5</v>
      </c>
      <c r="G30" s="23" t="s">
        <v>75</v>
      </c>
      <c r="H30" s="23"/>
      <c r="I30" s="23" t="s">
        <v>71</v>
      </c>
    </row>
    <row r="31" spans="1:9" ht="14.4" customHeight="1" x14ac:dyDescent="0.3">
      <c r="A31" s="28" t="s">
        <v>40</v>
      </c>
      <c r="B31" s="41">
        <v>180</v>
      </c>
      <c r="C31" s="31" t="s">
        <v>109</v>
      </c>
      <c r="D31" s="31"/>
      <c r="E31" s="29" t="s">
        <v>110</v>
      </c>
      <c r="F31" s="29"/>
      <c r="G31" s="29" t="s">
        <v>75</v>
      </c>
      <c r="H31" s="29"/>
      <c r="I31" s="29" t="s">
        <v>71</v>
      </c>
    </row>
    <row r="32" spans="1:9" ht="14.4" customHeight="1" x14ac:dyDescent="0.3">
      <c r="A32" s="32" t="s">
        <v>41</v>
      </c>
      <c r="B32" s="42">
        <v>180</v>
      </c>
      <c r="C32" s="22"/>
      <c r="D32" s="33">
        <v>5</v>
      </c>
      <c r="E32" s="23" t="s">
        <v>75</v>
      </c>
      <c r="F32" s="23"/>
      <c r="G32" s="23" t="s">
        <v>111</v>
      </c>
      <c r="H32" s="23"/>
      <c r="I32" s="23" t="s">
        <v>71</v>
      </c>
    </row>
    <row r="33" spans="1:9" ht="14.4" customHeight="1" x14ac:dyDescent="0.3">
      <c r="A33" s="28" t="s">
        <v>42</v>
      </c>
      <c r="B33" s="41">
        <v>180</v>
      </c>
      <c r="C33" s="31"/>
      <c r="D33" s="30" t="s">
        <v>112</v>
      </c>
      <c r="E33" s="29" t="s">
        <v>113</v>
      </c>
      <c r="F33" s="30">
        <v>17</v>
      </c>
      <c r="G33" s="29" t="s">
        <v>114</v>
      </c>
      <c r="H33" s="29"/>
      <c r="I33" s="29" t="s">
        <v>71</v>
      </c>
    </row>
    <row r="34" spans="1:9" ht="14.4" customHeight="1" x14ac:dyDescent="0.3">
      <c r="A34" s="32" t="s">
        <v>43</v>
      </c>
      <c r="B34" s="42">
        <v>180</v>
      </c>
      <c r="C34" s="22"/>
      <c r="D34" s="22"/>
      <c r="E34" s="23" t="s">
        <v>75</v>
      </c>
      <c r="F34" s="23"/>
      <c r="G34" s="23" t="s">
        <v>115</v>
      </c>
      <c r="H34" s="23"/>
      <c r="I34" s="23" t="s">
        <v>71</v>
      </c>
    </row>
    <row r="35" spans="1:9" ht="14.4" customHeight="1" x14ac:dyDescent="0.3">
      <c r="A35" s="28" t="s">
        <v>44</v>
      </c>
      <c r="B35" s="41">
        <v>180</v>
      </c>
      <c r="C35" s="31" t="s">
        <v>116</v>
      </c>
      <c r="D35" s="31"/>
      <c r="E35" s="29" t="s">
        <v>117</v>
      </c>
      <c r="F35" s="30">
        <v>18</v>
      </c>
      <c r="G35" s="29" t="s">
        <v>118</v>
      </c>
      <c r="H35" s="29"/>
      <c r="I35" s="29" t="s">
        <v>71</v>
      </c>
    </row>
    <row r="36" spans="1:9" ht="14.4" customHeight="1" x14ac:dyDescent="0.3">
      <c r="A36" s="32" t="s">
        <v>45</v>
      </c>
      <c r="B36" s="42">
        <v>180</v>
      </c>
      <c r="C36" s="22"/>
      <c r="D36" s="22"/>
      <c r="E36" s="23" t="s">
        <v>75</v>
      </c>
      <c r="F36" s="23"/>
      <c r="G36" s="23" t="s">
        <v>119</v>
      </c>
      <c r="H36" s="22"/>
      <c r="I36" s="23" t="s">
        <v>71</v>
      </c>
    </row>
    <row r="37" spans="1:9" ht="14.4" customHeight="1" x14ac:dyDescent="0.3">
      <c r="A37" s="28" t="s">
        <v>46</v>
      </c>
      <c r="B37" s="41">
        <v>185</v>
      </c>
      <c r="C37" s="31"/>
      <c r="D37" s="30">
        <v>2</v>
      </c>
      <c r="E37" s="29">
        <v>1025</v>
      </c>
      <c r="F37" s="29"/>
      <c r="G37" s="29" t="s">
        <v>75</v>
      </c>
      <c r="H37" s="29"/>
      <c r="I37" s="29" t="s">
        <v>120</v>
      </c>
    </row>
    <row r="38" spans="1:9" ht="14.4" customHeight="1" x14ac:dyDescent="0.3">
      <c r="A38" s="32" t="s">
        <v>47</v>
      </c>
      <c r="B38" s="42">
        <v>175</v>
      </c>
      <c r="C38" s="22"/>
      <c r="D38" s="33">
        <v>5</v>
      </c>
      <c r="E38" s="23" t="s">
        <v>121</v>
      </c>
      <c r="F38" s="23"/>
      <c r="G38" s="23" t="s">
        <v>122</v>
      </c>
      <c r="H38" s="23"/>
      <c r="I38" s="23" t="s">
        <v>71</v>
      </c>
    </row>
    <row r="39" spans="1:9" ht="14.4" customHeight="1" x14ac:dyDescent="0.3">
      <c r="A39" s="28" t="s">
        <v>48</v>
      </c>
      <c r="B39" s="41">
        <v>180</v>
      </c>
      <c r="C39" s="22" t="s">
        <v>123</v>
      </c>
      <c r="D39" s="31"/>
      <c r="E39" s="29" t="s">
        <v>124</v>
      </c>
      <c r="F39" s="31"/>
      <c r="G39" s="29" t="s">
        <v>75</v>
      </c>
      <c r="H39" s="29"/>
      <c r="I39" s="29" t="s">
        <v>71</v>
      </c>
    </row>
    <row r="40" spans="1:9" ht="14.4" customHeight="1" x14ac:dyDescent="0.3">
      <c r="A40" s="32" t="s">
        <v>49</v>
      </c>
      <c r="B40" s="42">
        <v>180</v>
      </c>
      <c r="C40" s="22"/>
      <c r="D40" s="33">
        <v>2</v>
      </c>
      <c r="E40" s="23">
        <v>1080</v>
      </c>
      <c r="F40" s="33">
        <v>5</v>
      </c>
      <c r="G40" s="23">
        <v>6</v>
      </c>
      <c r="H40" s="23"/>
      <c r="I40" s="23" t="s">
        <v>71</v>
      </c>
    </row>
    <row r="41" spans="1:9" ht="14.4" customHeight="1" x14ac:dyDescent="0.3">
      <c r="A41" s="28" t="s">
        <v>50</v>
      </c>
      <c r="B41" s="41">
        <v>180</v>
      </c>
      <c r="C41" s="31" t="s">
        <v>125</v>
      </c>
      <c r="D41" s="31"/>
      <c r="E41" s="29" t="s">
        <v>126</v>
      </c>
      <c r="F41" s="30">
        <v>5</v>
      </c>
      <c r="G41" s="29" t="s">
        <v>75</v>
      </c>
      <c r="H41" s="30">
        <v>19</v>
      </c>
      <c r="I41" s="29" t="s">
        <v>127</v>
      </c>
    </row>
    <row r="42" spans="1:9" ht="14.4" customHeight="1" x14ac:dyDescent="0.3">
      <c r="A42" s="32" t="s">
        <v>51</v>
      </c>
      <c r="B42" s="42">
        <v>180</v>
      </c>
      <c r="C42" s="22"/>
      <c r="D42" s="33">
        <v>2</v>
      </c>
      <c r="E42" s="23" t="s">
        <v>128</v>
      </c>
      <c r="F42" s="23"/>
      <c r="G42" s="23" t="s">
        <v>129</v>
      </c>
      <c r="H42" s="23"/>
      <c r="I42" s="23" t="s">
        <v>71</v>
      </c>
    </row>
    <row r="43" spans="1:9" ht="14.4" customHeight="1" x14ac:dyDescent="0.3">
      <c r="A43" s="28" t="s">
        <v>52</v>
      </c>
      <c r="B43" s="41">
        <v>180</v>
      </c>
      <c r="C43" s="31"/>
      <c r="D43" s="30">
        <v>2</v>
      </c>
      <c r="E43" s="29">
        <v>1080</v>
      </c>
      <c r="F43" s="31"/>
      <c r="G43" s="29" t="s">
        <v>130</v>
      </c>
      <c r="H43" s="29"/>
      <c r="I43" s="29" t="s">
        <v>71</v>
      </c>
    </row>
    <row r="44" spans="1:9" ht="14.4" customHeight="1" x14ac:dyDescent="0.3">
      <c r="A44" s="32" t="s">
        <v>53</v>
      </c>
      <c r="B44" s="42">
        <v>180</v>
      </c>
      <c r="C44" s="22"/>
      <c r="D44" s="33">
        <v>8</v>
      </c>
      <c r="E44" s="23" t="s">
        <v>75</v>
      </c>
      <c r="F44" s="23"/>
      <c r="G44" s="23" t="s">
        <v>131</v>
      </c>
      <c r="H44" s="23"/>
      <c r="I44" s="23" t="s">
        <v>132</v>
      </c>
    </row>
    <row r="45" spans="1:9" ht="14.4" customHeight="1" x14ac:dyDescent="0.3">
      <c r="A45" s="28" t="s">
        <v>54</v>
      </c>
      <c r="B45" s="41">
        <v>180</v>
      </c>
      <c r="C45" s="22" t="s">
        <v>133</v>
      </c>
      <c r="D45" s="31"/>
      <c r="E45" s="29" t="s">
        <v>134</v>
      </c>
      <c r="F45" s="30">
        <v>20</v>
      </c>
      <c r="G45" s="29" t="s">
        <v>75</v>
      </c>
      <c r="H45" s="29"/>
      <c r="I45" s="29" t="s">
        <v>71</v>
      </c>
    </row>
    <row r="46" spans="1:9" ht="14.4" customHeight="1" x14ac:dyDescent="0.3">
      <c r="A46" s="32" t="s">
        <v>55</v>
      </c>
      <c r="B46" s="42">
        <v>180</v>
      </c>
      <c r="C46" s="22"/>
      <c r="D46" s="33">
        <v>8</v>
      </c>
      <c r="E46" s="23" t="s">
        <v>75</v>
      </c>
      <c r="F46" s="23"/>
      <c r="G46" s="23" t="s">
        <v>135</v>
      </c>
      <c r="H46" s="23"/>
      <c r="I46" s="23" t="s">
        <v>136</v>
      </c>
    </row>
    <row r="47" spans="1:9" ht="14.4" customHeight="1" x14ac:dyDescent="0.3">
      <c r="A47" s="28" t="s">
        <v>56</v>
      </c>
      <c r="B47" s="41">
        <v>180</v>
      </c>
      <c r="C47" s="31" t="s">
        <v>137</v>
      </c>
      <c r="D47" s="31"/>
      <c r="E47" s="29" t="s">
        <v>138</v>
      </c>
      <c r="F47" s="30">
        <v>7</v>
      </c>
      <c r="G47" s="29">
        <v>7</v>
      </c>
      <c r="H47" s="29"/>
      <c r="I47" s="29" t="s">
        <v>139</v>
      </c>
    </row>
    <row r="48" spans="1:9" ht="14.4" customHeight="1" x14ac:dyDescent="0.3">
      <c r="A48" s="32" t="s">
        <v>57</v>
      </c>
      <c r="B48" s="42">
        <v>180</v>
      </c>
      <c r="C48" s="22"/>
      <c r="D48" s="33">
        <v>5</v>
      </c>
      <c r="E48" s="23" t="s">
        <v>140</v>
      </c>
      <c r="F48" s="23"/>
      <c r="G48" s="23" t="s">
        <v>141</v>
      </c>
      <c r="H48" s="23"/>
      <c r="I48" s="23" t="s">
        <v>71</v>
      </c>
    </row>
    <row r="49" spans="1:9" ht="14.4" customHeight="1" x14ac:dyDescent="0.3">
      <c r="A49" s="28" t="s">
        <v>58</v>
      </c>
      <c r="B49" s="41">
        <v>175</v>
      </c>
      <c r="C49" s="31"/>
      <c r="D49" s="30">
        <v>8</v>
      </c>
      <c r="E49" s="29" t="s">
        <v>75</v>
      </c>
      <c r="F49" s="29"/>
      <c r="G49" s="29" t="s">
        <v>142</v>
      </c>
      <c r="H49" s="29"/>
      <c r="I49" s="29" t="s">
        <v>143</v>
      </c>
    </row>
    <row r="50" spans="1:9" ht="14.4" customHeight="1" x14ac:dyDescent="0.3">
      <c r="A50" s="32" t="s">
        <v>59</v>
      </c>
      <c r="B50" s="42">
        <v>180</v>
      </c>
      <c r="C50" s="22"/>
      <c r="D50" s="33">
        <v>2</v>
      </c>
      <c r="E50" s="23" t="s">
        <v>144</v>
      </c>
      <c r="F50" s="23"/>
      <c r="G50" s="23" t="s">
        <v>145</v>
      </c>
      <c r="H50" s="23"/>
      <c r="I50" s="23" t="s">
        <v>146</v>
      </c>
    </row>
    <row r="51" spans="1:9" ht="14.4" customHeight="1" x14ac:dyDescent="0.3">
      <c r="A51" s="28" t="s">
        <v>60</v>
      </c>
      <c r="B51" s="41">
        <v>180</v>
      </c>
      <c r="C51" s="31"/>
      <c r="D51" s="31"/>
      <c r="E51" s="29" t="s">
        <v>147</v>
      </c>
      <c r="F51" s="31"/>
      <c r="G51" s="29" t="s">
        <v>75</v>
      </c>
      <c r="H51" s="29"/>
      <c r="I51" s="29" t="s">
        <v>71</v>
      </c>
    </row>
    <row r="52" spans="1:9" ht="14.4" customHeight="1" x14ac:dyDescent="0.3">
      <c r="A52" s="32" t="s">
        <v>61</v>
      </c>
      <c r="B52" s="42">
        <v>180</v>
      </c>
      <c r="C52" s="22"/>
      <c r="D52" s="22"/>
      <c r="E52" s="23" t="s">
        <v>75</v>
      </c>
      <c r="F52" s="23"/>
      <c r="G52" s="23" t="s">
        <v>148</v>
      </c>
      <c r="H52" s="23"/>
      <c r="I52" s="23" t="s">
        <v>71</v>
      </c>
    </row>
    <row r="53" spans="1:9" ht="14.4" customHeight="1" x14ac:dyDescent="0.3">
      <c r="A53" s="28" t="s">
        <v>62</v>
      </c>
      <c r="B53" s="41">
        <v>180</v>
      </c>
      <c r="C53" s="31" t="s">
        <v>149</v>
      </c>
      <c r="D53" s="31"/>
      <c r="E53" s="29" t="s">
        <v>150</v>
      </c>
      <c r="F53" s="31"/>
      <c r="G53" s="29" t="s">
        <v>75</v>
      </c>
      <c r="H53" s="29"/>
      <c r="I53" s="29" t="s">
        <v>151</v>
      </c>
    </row>
    <row r="54" spans="1:9" ht="14.4" customHeight="1" x14ac:dyDescent="0.3">
      <c r="A54" s="32" t="s">
        <v>63</v>
      </c>
      <c r="B54" s="42">
        <v>175</v>
      </c>
      <c r="C54" s="22"/>
      <c r="D54" s="22"/>
      <c r="E54" s="23" t="s">
        <v>152</v>
      </c>
      <c r="F54" s="23"/>
      <c r="G54" s="23" t="s">
        <v>75</v>
      </c>
      <c r="H54" s="23"/>
      <c r="I54" s="23" t="s">
        <v>71</v>
      </c>
    </row>
    <row r="55" spans="1:9" ht="14.4" customHeight="1" x14ac:dyDescent="0.3">
      <c r="B55" s="43"/>
    </row>
    <row r="56" spans="1:9" ht="14.4" customHeight="1" x14ac:dyDescent="0.3">
      <c r="A56" s="34" t="s">
        <v>153</v>
      </c>
      <c r="B56" s="44">
        <v>179</v>
      </c>
      <c r="C56" s="36"/>
    </row>
  </sheetData>
  <mergeCells count="7">
    <mergeCell ref="I1:I3"/>
    <mergeCell ref="A1:A3"/>
    <mergeCell ref="B1:E1"/>
    <mergeCell ref="B2:E2"/>
    <mergeCell ref="F1:F2"/>
    <mergeCell ref="G1:G3"/>
    <mergeCell ref="H1: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Calculator</vt:lpstr>
      <vt:lpstr>Device-Costs</vt:lpstr>
      <vt:lpstr>State-Funds</vt:lpstr>
      <vt:lpstr>State-Days</vt:lpstr>
      <vt:lpstr>Calculator!Print_Area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Allgaier</dc:creator>
  <cp:keywords/>
  <dc:description/>
  <cp:lastModifiedBy>Tiffany Oakley</cp:lastModifiedBy>
  <cp:revision/>
  <cp:lastPrinted>2024-02-16T18:49:50Z</cp:lastPrinted>
  <dcterms:created xsi:type="dcterms:W3CDTF">2023-10-23T15:32:19Z</dcterms:created>
  <dcterms:modified xsi:type="dcterms:W3CDTF">2024-02-16T21:07:47Z</dcterms:modified>
  <cp:category/>
  <cp:contentStatus/>
</cp:coreProperties>
</file>